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firstSheet="1" activeTab="3"/>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Matriz_V8!#REF!</definedName>
    <definedName name="_xlnm.Print_Area" localSheetId="3">' Mapa de Riesgos'!$A$7:$N$35</definedName>
    <definedName name="_xlnm.Print_Area" localSheetId="0">'Instructivo del Formato'!$B$1:$D$105</definedName>
    <definedName name="_xlnm.Print_Area" localSheetId="4">'PTAR 2019'!$A$1:$P$109</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5" i="17"/>
  <c r="C100" i="17"/>
  <c r="C95" i="17"/>
  <c r="C90" i="17"/>
  <c r="C85" i="17"/>
  <c r="C80" i="17"/>
  <c r="C75" i="17"/>
  <c r="C70" i="17"/>
  <c r="C65" i="17"/>
  <c r="C60" i="17"/>
  <c r="C55" i="17"/>
  <c r="C50" i="17"/>
  <c r="C45" i="17"/>
  <c r="C40" i="17"/>
  <c r="C35" i="17"/>
  <c r="C30" i="17"/>
  <c r="C25" i="17"/>
  <c r="C20" i="17"/>
  <c r="C15" i="17"/>
  <c r="B13" i="17"/>
  <c r="D13" i="17"/>
  <c r="E13" i="17"/>
  <c r="G13" i="17"/>
  <c r="H13" i="17"/>
  <c r="I13" i="17"/>
  <c r="J13" i="17"/>
  <c r="H14" i="17"/>
  <c r="I14" i="17"/>
  <c r="J14" i="17"/>
  <c r="B15" i="17"/>
  <c r="D15" i="17"/>
  <c r="E15" i="17"/>
  <c r="G15" i="17"/>
  <c r="H15" i="17"/>
  <c r="I15" i="17"/>
  <c r="J15" i="17"/>
  <c r="H16" i="17"/>
  <c r="I16" i="17"/>
  <c r="J16" i="17"/>
  <c r="H17" i="17"/>
  <c r="I17" i="17"/>
  <c r="J17" i="17"/>
  <c r="H18" i="17"/>
  <c r="I18" i="17"/>
  <c r="J18" i="17"/>
  <c r="H19" i="17"/>
  <c r="I19" i="17"/>
  <c r="J19" i="17"/>
  <c r="B20" i="17"/>
  <c r="D20" i="17"/>
  <c r="E20" i="17"/>
  <c r="G20" i="17"/>
  <c r="H20" i="17"/>
  <c r="I20" i="17"/>
  <c r="J20" i="17"/>
  <c r="H21" i="17"/>
  <c r="I21" i="17"/>
  <c r="J21" i="17"/>
  <c r="H22" i="17"/>
  <c r="I22" i="17"/>
  <c r="J22" i="17"/>
  <c r="H23" i="17"/>
  <c r="I23" i="17"/>
  <c r="J23" i="17"/>
  <c r="H24" i="17"/>
  <c r="I24" i="17"/>
  <c r="J24" i="17"/>
  <c r="B25" i="17"/>
  <c r="D25" i="17"/>
  <c r="E25" i="17"/>
  <c r="G25" i="17"/>
  <c r="H25" i="17"/>
  <c r="I25" i="17"/>
  <c r="J25" i="17"/>
  <c r="H26" i="17"/>
  <c r="I26" i="17"/>
  <c r="J26" i="17"/>
  <c r="H27" i="17"/>
  <c r="I27" i="17"/>
  <c r="J27" i="17"/>
  <c r="H28" i="17"/>
  <c r="I28" i="17"/>
  <c r="J28" i="17"/>
  <c r="H29" i="17"/>
  <c r="I29" i="17"/>
  <c r="J29" i="17"/>
  <c r="B30" i="17"/>
  <c r="D30" i="17"/>
  <c r="E30" i="17"/>
  <c r="G30" i="17"/>
  <c r="H30" i="17"/>
  <c r="I30" i="17"/>
  <c r="J30" i="17"/>
  <c r="H31" i="17"/>
  <c r="I31" i="17"/>
  <c r="J31" i="17"/>
  <c r="H32" i="17"/>
  <c r="I32" i="17"/>
  <c r="J32" i="17"/>
  <c r="H33" i="17"/>
  <c r="I33" i="17"/>
  <c r="J33" i="17"/>
  <c r="H34" i="17"/>
  <c r="I34" i="17"/>
  <c r="J34" i="17"/>
  <c r="B35" i="17"/>
  <c r="D35" i="17"/>
  <c r="E35" i="17"/>
  <c r="G35" i="17"/>
  <c r="H35" i="17"/>
  <c r="I35" i="17"/>
  <c r="J35" i="17"/>
  <c r="H36" i="17"/>
  <c r="I36" i="17"/>
  <c r="J36" i="17"/>
  <c r="H37" i="17"/>
  <c r="I37" i="17"/>
  <c r="J37" i="17"/>
  <c r="H38" i="17"/>
  <c r="I38" i="17"/>
  <c r="J38" i="17"/>
  <c r="H39" i="17"/>
  <c r="I39" i="17"/>
  <c r="J39" i="17"/>
  <c r="B40" i="17"/>
  <c r="D40" i="17"/>
  <c r="E40" i="17"/>
  <c r="G40" i="17"/>
  <c r="H40" i="17"/>
  <c r="I40" i="17"/>
  <c r="J40" i="17"/>
  <c r="H41" i="17"/>
  <c r="I41" i="17"/>
  <c r="J41" i="17"/>
  <c r="H42" i="17"/>
  <c r="I42" i="17"/>
  <c r="J42" i="17"/>
  <c r="H43" i="17"/>
  <c r="I43" i="17"/>
  <c r="J43" i="17"/>
  <c r="H44" i="17"/>
  <c r="I44" i="17"/>
  <c r="J44" i="17"/>
  <c r="B45" i="17"/>
  <c r="D45" i="17"/>
  <c r="E45" i="17"/>
  <c r="G45" i="17"/>
  <c r="H45" i="17"/>
  <c r="I45" i="17"/>
  <c r="J45" i="17"/>
  <c r="H46" i="17"/>
  <c r="I46" i="17"/>
  <c r="J46" i="17"/>
  <c r="H47" i="17"/>
  <c r="I47" i="17"/>
  <c r="J47" i="17"/>
  <c r="H48" i="17"/>
  <c r="I48" i="17"/>
  <c r="J48" i="17"/>
  <c r="H49" i="17"/>
  <c r="I49" i="17"/>
  <c r="J49" i="17"/>
  <c r="B50" i="17"/>
  <c r="D50" i="17"/>
  <c r="E50" i="17"/>
  <c r="G50" i="17"/>
  <c r="H50" i="17"/>
  <c r="I50" i="17"/>
  <c r="J50" i="17"/>
  <c r="H51" i="17"/>
  <c r="I51" i="17"/>
  <c r="J51" i="17"/>
  <c r="H52" i="17"/>
  <c r="I52" i="17"/>
  <c r="J52" i="17"/>
  <c r="H53" i="17"/>
  <c r="I53" i="17"/>
  <c r="J53" i="17"/>
  <c r="H54" i="17"/>
  <c r="I54" i="17"/>
  <c r="J54" i="17"/>
  <c r="B55" i="17"/>
  <c r="D55" i="17"/>
  <c r="E55" i="17"/>
  <c r="G55" i="17"/>
  <c r="H55" i="17"/>
  <c r="I55" i="17"/>
  <c r="J55" i="17"/>
  <c r="H56" i="17"/>
  <c r="I56" i="17"/>
  <c r="J56" i="17"/>
  <c r="H57" i="17"/>
  <c r="I57" i="17"/>
  <c r="J57" i="17"/>
  <c r="H58" i="17"/>
  <c r="I58" i="17"/>
  <c r="J58" i="17"/>
  <c r="H59" i="17"/>
  <c r="I59" i="17"/>
  <c r="J59" i="17"/>
  <c r="B60" i="17"/>
  <c r="D60" i="17"/>
  <c r="E60" i="17"/>
  <c r="G60" i="17"/>
  <c r="H60" i="17"/>
  <c r="I60" i="17"/>
  <c r="J60" i="17"/>
  <c r="H61" i="17"/>
  <c r="I61" i="17"/>
  <c r="J61" i="17"/>
  <c r="H62" i="17"/>
  <c r="I62" i="17"/>
  <c r="J62" i="17"/>
  <c r="H63" i="17"/>
  <c r="I63" i="17"/>
  <c r="J63" i="17"/>
  <c r="H64" i="17"/>
  <c r="I64" i="17"/>
  <c r="J64" i="17"/>
  <c r="B65" i="17"/>
  <c r="D65" i="17"/>
  <c r="E65" i="17"/>
  <c r="G65" i="17"/>
  <c r="H65" i="17"/>
  <c r="I65" i="17"/>
  <c r="J65" i="17"/>
  <c r="H66" i="17"/>
  <c r="I66" i="17"/>
  <c r="J66" i="17"/>
  <c r="H67" i="17"/>
  <c r="I67" i="17"/>
  <c r="J67" i="17"/>
  <c r="H68" i="17"/>
  <c r="I68" i="17"/>
  <c r="J68" i="17"/>
  <c r="H69" i="17"/>
  <c r="I69" i="17"/>
  <c r="J69" i="17"/>
  <c r="B70" i="17"/>
  <c r="D70" i="17"/>
  <c r="E70" i="17"/>
  <c r="G70" i="17"/>
  <c r="H70" i="17"/>
  <c r="I70" i="17"/>
  <c r="J70" i="17"/>
  <c r="H71" i="17"/>
  <c r="I71" i="17"/>
  <c r="J71" i="17"/>
  <c r="H72" i="17"/>
  <c r="I72" i="17"/>
  <c r="J72" i="17"/>
  <c r="H73" i="17"/>
  <c r="I73" i="17"/>
  <c r="J73" i="17"/>
  <c r="H74" i="17"/>
  <c r="I74" i="17"/>
  <c r="J74" i="17"/>
  <c r="B75" i="17"/>
  <c r="D75" i="17"/>
  <c r="E75" i="17"/>
  <c r="G75" i="17"/>
  <c r="H75" i="17"/>
  <c r="I75" i="17"/>
  <c r="J75" i="17"/>
  <c r="H76" i="17"/>
  <c r="I76" i="17"/>
  <c r="J76" i="17"/>
  <c r="H77" i="17"/>
  <c r="I77" i="17"/>
  <c r="J77" i="17"/>
  <c r="H78" i="17"/>
  <c r="I78" i="17"/>
  <c r="J78" i="17"/>
  <c r="H79" i="17"/>
  <c r="I79" i="17"/>
  <c r="J79" i="17"/>
  <c r="B80" i="17"/>
  <c r="D80" i="17"/>
  <c r="E80" i="17"/>
  <c r="G80" i="17"/>
  <c r="H80" i="17"/>
  <c r="I80" i="17"/>
  <c r="J80" i="17"/>
  <c r="H81" i="17"/>
  <c r="I81" i="17"/>
  <c r="J81" i="17"/>
  <c r="H82" i="17"/>
  <c r="I82" i="17"/>
  <c r="J82" i="17"/>
  <c r="H83" i="17"/>
  <c r="I83" i="17"/>
  <c r="J83" i="17"/>
  <c r="H84" i="17"/>
  <c r="I84" i="17"/>
  <c r="J84" i="17"/>
  <c r="B85" i="17"/>
  <c r="D85" i="17"/>
  <c r="E85" i="17"/>
  <c r="G85" i="17"/>
  <c r="H85" i="17"/>
  <c r="I85" i="17"/>
  <c r="J85" i="17"/>
  <c r="H86" i="17"/>
  <c r="I86" i="17"/>
  <c r="J86" i="17"/>
  <c r="H87" i="17"/>
  <c r="I87" i="17"/>
  <c r="J87" i="17"/>
  <c r="H88" i="17"/>
  <c r="I88" i="17"/>
  <c r="J88" i="17"/>
  <c r="H89" i="17"/>
  <c r="I89" i="17"/>
  <c r="J89" i="17"/>
  <c r="B90" i="17"/>
  <c r="D90" i="17"/>
  <c r="E90" i="17"/>
  <c r="G90" i="17"/>
  <c r="H90" i="17"/>
  <c r="I90" i="17"/>
  <c r="J90" i="17"/>
  <c r="H91" i="17"/>
  <c r="I91" i="17"/>
  <c r="J91" i="17"/>
  <c r="H92" i="17"/>
  <c r="I92" i="17"/>
  <c r="J92" i="17"/>
  <c r="H93" i="17"/>
  <c r="I93" i="17"/>
  <c r="J93" i="17"/>
  <c r="H94" i="17"/>
  <c r="I94" i="17"/>
  <c r="J94" i="17"/>
  <c r="B95" i="17"/>
  <c r="D95" i="17"/>
  <c r="E95" i="17"/>
  <c r="G95" i="17"/>
  <c r="H95" i="17"/>
  <c r="I95" i="17"/>
  <c r="J95" i="17"/>
  <c r="H96" i="17"/>
  <c r="I96" i="17"/>
  <c r="J96" i="17"/>
  <c r="H97" i="17"/>
  <c r="I97" i="17"/>
  <c r="J97" i="17"/>
  <c r="H98" i="17"/>
  <c r="I98" i="17"/>
  <c r="J98" i="17"/>
  <c r="H99" i="17"/>
  <c r="I99" i="17"/>
  <c r="J99" i="17"/>
  <c r="B100" i="17"/>
  <c r="D100" i="17"/>
  <c r="E100" i="17"/>
  <c r="G100" i="17"/>
  <c r="H100" i="17"/>
  <c r="I100" i="17"/>
  <c r="J100" i="17"/>
  <c r="H101" i="17"/>
  <c r="I101" i="17"/>
  <c r="J101" i="17"/>
  <c r="H102" i="17"/>
  <c r="I102" i="17"/>
  <c r="J102" i="17"/>
  <c r="H103" i="17"/>
  <c r="I103" i="17"/>
  <c r="J103" i="17"/>
  <c r="H104" i="17"/>
  <c r="I104" i="17"/>
  <c r="J104" i="17"/>
  <c r="B105" i="17"/>
  <c r="D105" i="17"/>
  <c r="E105" i="17"/>
  <c r="G105" i="17"/>
  <c r="H105" i="17"/>
  <c r="I105" i="17"/>
  <c r="J105" i="17"/>
  <c r="H106" i="17"/>
  <c r="I106" i="17"/>
  <c r="J106" i="17"/>
  <c r="H107" i="17"/>
  <c r="I107" i="17"/>
  <c r="J107" i="17"/>
  <c r="H108" i="17"/>
  <c r="I108" i="17"/>
  <c r="J108" i="17"/>
  <c r="H109" i="17"/>
  <c r="I109" i="17"/>
  <c r="J109"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R33" i="10"/>
  <c r="Z30" i="10"/>
  <c r="Z31" i="10"/>
  <c r="AB31" i="10" s="1"/>
  <c r="Z32" i="10"/>
  <c r="AA32" i="10" s="1"/>
  <c r="Z33" i="10"/>
  <c r="Z34" i="10"/>
  <c r="AA34" i="10" s="1"/>
  <c r="A15" i="17"/>
  <c r="Z35" i="10"/>
  <c r="AB35" i="10" s="1"/>
  <c r="Z36" i="10"/>
  <c r="Z37" i="10"/>
  <c r="AA37" i="10" s="1"/>
  <c r="A20" i="17"/>
  <c r="A19" i="15"/>
  <c r="A35" i="17"/>
  <c r="A21" i="15"/>
  <c r="A45" i="17"/>
  <c r="A55" i="17"/>
  <c r="A60" i="17"/>
  <c r="A65" i="17"/>
  <c r="A27" i="15"/>
  <c r="A28" i="15"/>
  <c r="A29" i="15"/>
  <c r="A85" i="17"/>
  <c r="A90" i="17"/>
  <c r="A95" i="17"/>
  <c r="A100" i="17"/>
  <c r="A34" i="15"/>
  <c r="AB28" i="10"/>
  <c r="AA29" i="10"/>
  <c r="AB29" i="10"/>
  <c r="AB34" i="10"/>
  <c r="A33" i="15"/>
  <c r="A80" i="17"/>
  <c r="A30" i="17"/>
  <c r="A13" i="17"/>
  <c r="AA31" i="10" l="1"/>
  <c r="AA35" i="10"/>
  <c r="A24" i="15"/>
  <c r="AB37" i="10"/>
  <c r="A17" i="15"/>
  <c r="AB32" i="10"/>
  <c r="A70" i="17"/>
  <c r="A20" i="15"/>
  <c r="A26" i="15"/>
  <c r="A25" i="15"/>
  <c r="A30" i="15"/>
  <c r="AC28" i="10"/>
  <c r="AJ28" i="10" s="1"/>
  <c r="R27" i="10"/>
  <c r="R26" i="10"/>
  <c r="A31" i="15"/>
  <c r="A22" i="15"/>
  <c r="A16" i="15"/>
  <c r="A75" i="17"/>
  <c r="A105" i="17"/>
  <c r="AA30" i="10"/>
  <c r="AB30" i="10"/>
  <c r="A40" i="17"/>
  <c r="AA36" i="10"/>
  <c r="AB36" i="10"/>
  <c r="A25" i="17"/>
  <c r="A18" i="15"/>
  <c r="A32" i="15"/>
  <c r="A50" i="17"/>
  <c r="A23" i="15"/>
  <c r="AA33" i="10"/>
  <c r="AB33" i="10"/>
  <c r="AH28" i="10"/>
  <c r="F75" i="17" l="1"/>
  <c r="F90" i="17"/>
  <c r="AK28" i="10"/>
  <c r="AL28" i="10" s="1"/>
  <c r="AN28" i="10" s="1"/>
  <c r="F95" i="17"/>
  <c r="AA27" i="10"/>
  <c r="F85" i="17"/>
  <c r="F70" i="17" l="1"/>
  <c r="F80" i="17"/>
  <c r="F55" i="17"/>
  <c r="F60" i="17"/>
  <c r="F100" i="17"/>
  <c r="F105" i="17"/>
  <c r="F65" i="17"/>
  <c r="AO28" i="10"/>
  <c r="AM28" i="10"/>
  <c r="AP28" i="10"/>
  <c r="F45" i="17"/>
  <c r="F15" i="17"/>
  <c r="F50" i="17"/>
  <c r="F13" i="17" l="1"/>
  <c r="F30" i="17"/>
  <c r="F25" i="17" l="1"/>
  <c r="F20" i="17"/>
  <c r="F35" i="17"/>
  <c r="F40"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<sst xmlns="http://schemas.openxmlformats.org/spreadsheetml/2006/main" count="269" uniqueCount="223">
  <si>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</si>
  <si>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</si>
  <si>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</si>
  <si>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</si>
  <si>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</si>
  <si>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</si>
  <si>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</si>
  <si>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</si>
  <si>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</si>
  <si>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</si>
  <si>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</si>
  <si>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</si>
  <si>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</si>
  <si>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</si>
  <si>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</si>
  <si>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1.2.1</t>
  </si>
  <si>
    <t>1.2.2</t>
  </si>
  <si>
    <t>1.2.3</t>
  </si>
  <si>
    <t>1.2.4</t>
  </si>
  <si>
    <t>1.2.5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</si>
  <si>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</si>
  <si>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</si>
  <si>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</si>
  <si>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</si>
  <si>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</si>
  <si>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</si>
  <si>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</si>
  <si>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</si>
  <si>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</si>
  <si>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</si>
  <si>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</si>
  <si>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</si>
  <si>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</si>
  <si>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</si>
  <si>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</si>
  <si>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</si>
  <si>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</si>
  <si>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</si>
  <si>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</si>
  <si>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</si>
  <si>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</si>
  <si>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</si>
  <si>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</si>
  <si>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</si>
  <si>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</si>
  <si>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</si>
  <si>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</si>
  <si>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</si>
  <si>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</si>
  <si>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</si>
  <si>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</si>
  <si>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</si>
  <si>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</si>
  <si>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</si>
  <si>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</si>
  <si>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</si>
  <si>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</si>
  <si>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</si>
  <si>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</si>
  <si>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</si>
  <si>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</si>
  <si>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</si>
  <si>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</si>
  <si>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</si>
  <si>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</si>
  <si>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</si>
  <si>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</si>
  <si>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</si>
  <si>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</si>
  <si>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</si>
  <si>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</si>
  <si>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</si>
  <si>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</si>
  <si>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</si>
  <si>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</si>
  <si>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</si>
  <si>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</si>
  <si>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</si>
  <si>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</si>
  <si>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</si>
  <si>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</si>
  <si>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</si>
  <si>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</si>
  <si>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</si>
  <si>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</si>
  <si>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</si>
  <si>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</si>
  <si>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</si>
  <si>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</si>
  <si>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</si>
  <si>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</si>
  <si>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</si>
  <si>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</si>
  <si>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</si>
  <si>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</si>
  <si>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</si>
  <si>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</si>
  <si>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</si>
  <si>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</si>
  <si>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</si>
  <si>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</si>
  <si>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</si>
  <si>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</si>
  <si>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</si>
  <si>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</si>
  <si>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</si>
  <si>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</si>
  <si>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</si>
  <si>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</si>
  <si>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</si>
  <si>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</si>
  <si>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</si>
  <si>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</si>
  <si>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</si>
  <si>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</si>
  <si>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</si>
  <si>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</si>
  <si>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</si>
  <si>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</si>
  <si>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</si>
  <si>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</si>
  <si>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</si>
  <si>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</si>
  <si>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</si>
  <si>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</si>
  <si>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</si>
  <si>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</si>
  <si>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</si>
  <si>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</si>
  <si>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</si>
  <si>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</si>
  <si>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</si>
  <si>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</si>
  <si>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</si>
  <si>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</si>
  <si>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</si>
  <si>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</si>
  <si>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</si>
  <si>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</si>
  <si>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</si>
  <si>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</si>
  <si>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</si>
  <si>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</si>
  <si>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</si>
  <si>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</si>
  <si>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</si>
  <si>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</si>
  <si>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</si>
  <si>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</si>
  <si>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</si>
  <si>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</si>
  <si>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</si>
  <si>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</si>
  <si>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</si>
  <si>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</si>
  <si>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</si>
  <si>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</si>
  <si>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</si>
  <si>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</si>
  <si>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</si>
  <si>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</si>
  <si>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</si>
  <si>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</si>
  <si>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</si>
  <si>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</si>
  <si>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</si>
  <si>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</si>
  <si>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</si>
  <si>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</si>
  <si>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</si>
  <si>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</si>
  <si>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</si>
  <si>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</si>
  <si>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</si>
  <si>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</si>
  <si>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</si>
  <si>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</si>
  <si>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</si>
  <si>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</si>
  <si>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</si>
  <si>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</si>
  <si>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</si>
  <si>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</si>
  <si>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</si>
  <si>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</si>
  <si>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</si>
  <si>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</si>
  <si>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</si>
  <si>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</si>
  <si>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</si>
  <si>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</si>
  <si>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</si>
  <si>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</si>
  <si>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</si>
  <si>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</si>
  <si>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</si>
  <si>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</si>
  <si>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</si>
  <si>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</si>
  <si>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</si>
  <si>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</si>
  <si>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</si>
  <si>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</si>
  <si>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</si>
  <si>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</si>
  <si>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</si>
  <si>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Municipio de Tulancingo de Bravo</t>
  </si>
  <si>
    <t>C. Lorena García Cázares</t>
  </si>
  <si>
    <t>L.C. José María Guevara Hernández</t>
  </si>
  <si>
    <t>Lic. Rodolfo Márquez Mercado</t>
  </si>
  <si>
    <t>Insuficente</t>
  </si>
  <si>
    <t>Oficios</t>
  </si>
  <si>
    <t>Dirección de Egreso</t>
  </si>
  <si>
    <t>Control de combustible</t>
  </si>
  <si>
    <t>Falta de coordinación de las áreas solicitantes en la entrega de las bitacoras.</t>
  </si>
  <si>
    <t xml:space="preserve">Atraso en el registro del proceso en el sistema SIACOR. 
Observaciones por los entes fiscalizadores. </t>
  </si>
  <si>
    <t>Se retiene el combustible del área solicitante hasta que esta cumpla con la entrega de sus bitacoras correctamente</t>
  </si>
  <si>
    <t>La bitacora de combustible si no esta correctamente elaborada esta sera regresada hasta que cumpla su elaboración correcta</t>
  </si>
  <si>
    <t>Dirección de Egresos</t>
  </si>
  <si>
    <t>L.C. Lizbeth Tello Martinez</t>
  </si>
  <si>
    <t>Comprobación incorrecta por parte de los operativos de las areas solicitantes.</t>
  </si>
  <si>
    <t>Dirigir un Oficio a todas las areas solicitantes informando que su bitacora debera ser entregada en tiempo y forma para la autorización del combustible solicitado.</t>
  </si>
  <si>
    <t>Bitacoras de combustible entregadas incompletas e impuntualmente por parte de las areas solicitantes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</si>
</sst>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6"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43">
    <border>
      <left/>
      <right/>
      <top/>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305">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1" xfId="1" applyFont="1" applyBorder="1"/>
    <xf numFmtId="0" fontId="5" fillId="3" borderId="0" xfId="4" applyFont="1" applyFill="1"/>
    <xf numFmtId="0" fontId="5" fillId="0" borderId="0" xfId="4" applyFont="1"/>
    <xf numFmtId="0" fontId="5" fillId="3" borderId="2"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0"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1" fillId="0" borderId="0" xfId="3" applyFont="1" applyAlignment="1">
      <alignment horizontal="center" vertical="top"/>
    </xf>
    <xf numFmtId="0" fontId="61" fillId="0" borderId="0" xfId="4" applyFont="1"/>
    <xf numFmtId="0" fontId="3" fillId="0" borderId="3" xfId="3" applyFont="1" applyBorder="1" applyAlignment="1">
      <alignment horizontal="centerContinuous" vertical="center" wrapText="1"/>
    </xf>
    <xf numFmtId="0" fontId="63" fillId="0" borderId="0" xfId="3" applyFont="1"/>
    <xf numFmtId="0" fontId="3" fillId="0" borderId="0" xfId="3" applyFont="1" applyAlignment="1" applyProtection="1">
      <alignment horizontal="centerContinuous" vertical="center"/>
      <protection locked="0"/>
    </xf>
    <xf numFmtId="0" fontId="1" fillId="0" borderId="2" xfId="3" applyBorder="1" applyProtection="1">
      <protection locked="0"/>
    </xf>
    <xf numFmtId="0" fontId="1" fillId="0" borderId="2" xfId="3" applyBorder="1" applyAlignment="1">
      <alignment horizontal="center" vertical="top"/>
    </xf>
    <xf numFmtId="0" fontId="24" fillId="3" borderId="0" xfId="4" applyFont="1" applyFill="1" applyAlignment="1">
      <alignment horizontal="left" vertical="center" indent="1"/>
    </xf>
    <xf numFmtId="0" fontId="3" fillId="0" borderId="4" xfId="3" applyFont="1" applyBorder="1" applyAlignment="1">
      <alignment horizontal="centerContinuous" vertical="center" wrapText="1"/>
    </xf>
    <xf numFmtId="0" fontId="3" fillId="0" borderId="5" xfId="3" applyFont="1" applyBorder="1" applyAlignment="1">
      <alignment horizontal="centerContinuous" vertical="center"/>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 fillId="0" borderId="8"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9" xfId="3" applyNumberFormat="1" applyFill="1" applyBorder="1" applyAlignment="1">
      <alignment vertical="top"/>
    </xf>
    <xf numFmtId="1" fontId="1" fillId="0" borderId="10" xfId="3" applyNumberFormat="1" applyBorder="1" applyAlignment="1">
      <alignment vertical="top"/>
    </xf>
    <xf numFmtId="1" fontId="1" fillId="4" borderId="11" xfId="3" applyNumberFormat="1" applyFill="1" applyBorder="1" applyAlignment="1">
      <alignment vertical="top"/>
    </xf>
    <xf numFmtId="1" fontId="1" fillId="0" borderId="11" xfId="3" applyNumberFormat="1" applyBorder="1" applyAlignment="1">
      <alignment vertical="top"/>
    </xf>
    <xf numFmtId="1" fontId="1" fillId="0" borderId="12" xfId="3" applyNumberFormat="1" applyBorder="1" applyAlignment="1">
      <alignment vertical="top"/>
    </xf>
    <xf numFmtId="0" fontId="3" fillId="0" borderId="0" xfId="3" applyFont="1" applyAlignment="1">
      <alignment horizontal="right"/>
    </xf>
    <xf numFmtId="164" fontId="62" fillId="0" borderId="0" xfId="3" applyNumberFormat="1" applyFont="1" applyAlignment="1">
      <alignment horizontal="centerContinuous"/>
    </xf>
    <xf numFmtId="0" fontId="62" fillId="0" borderId="0" xfId="3" applyFont="1" applyAlignment="1">
      <alignment horizontal="centerContinuous"/>
    </xf>
    <xf numFmtId="0" fontId="1" fillId="2" borderId="0" xfId="3" applyFill="1"/>
    <xf numFmtId="2" fontId="64" fillId="4" borderId="13" xfId="3" applyNumberFormat="1" applyFont="1" applyFill="1" applyBorder="1" applyAlignment="1">
      <alignment horizontal="left" vertical="top" wrapText="1" indent="1"/>
    </xf>
    <xf numFmtId="2" fontId="64" fillId="0" borderId="8" xfId="3" applyNumberFormat="1" applyFont="1" applyBorder="1" applyAlignment="1">
      <alignment horizontal="left" vertical="top" wrapText="1" indent="1"/>
    </xf>
    <xf numFmtId="2" fontId="64" fillId="4" borderId="8" xfId="3" applyNumberFormat="1" applyFont="1" applyFill="1" applyBorder="1" applyAlignment="1">
      <alignment horizontal="left" vertical="top" wrapText="1" indent="1"/>
    </xf>
    <xf numFmtId="2" fontId="64" fillId="0" borderId="14"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6"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2" xfId="4" applyFont="1" applyFill="1" applyBorder="1" applyProtection="1">
      <protection locked="0"/>
    </xf>
    <xf numFmtId="0" fontId="0" fillId="0" borderId="2"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2" xfId="0" applyBorder="1" applyAlignment="1" applyProtection="1">
      <alignment horizontal="center" vertical="top"/>
      <protection locked="0"/>
    </xf>
    <xf numFmtId="0" fontId="70" fillId="4" borderId="15" xfId="3" applyFont="1" applyFill="1" applyBorder="1" applyAlignment="1">
      <alignment horizontal="center" vertical="center"/>
    </xf>
    <xf numFmtId="0" fontId="70" fillId="4" borderId="16" xfId="3" applyFont="1" applyFill="1" applyBorder="1" applyAlignment="1">
      <alignment horizontal="center" vertical="center"/>
    </xf>
    <xf numFmtId="0" fontId="70" fillId="0" borderId="17" xfId="3" applyFont="1" applyBorder="1" applyAlignment="1">
      <alignment horizontal="center" vertical="center"/>
    </xf>
    <xf numFmtId="0" fontId="70" fillId="0" borderId="5" xfId="3" applyFont="1" applyBorder="1" applyAlignment="1">
      <alignment horizontal="center" vertical="center"/>
    </xf>
    <xf numFmtId="0" fontId="70" fillId="4" borderId="17" xfId="3" applyFont="1" applyFill="1" applyBorder="1" applyAlignment="1">
      <alignment horizontal="center" vertical="center"/>
    </xf>
    <xf numFmtId="0" fontId="70" fillId="4" borderId="5" xfId="3" applyFont="1" applyFill="1" applyBorder="1" applyAlignment="1">
      <alignment horizontal="center" vertical="center"/>
    </xf>
    <xf numFmtId="0" fontId="70" fillId="0" borderId="18" xfId="3" applyFont="1" applyBorder="1" applyAlignment="1">
      <alignment horizontal="center" vertical="center"/>
    </xf>
    <xf numFmtId="0" fontId="70" fillId="0" borderId="19" xfId="3" applyFont="1" applyBorder="1" applyAlignment="1">
      <alignment horizontal="center" vertical="center"/>
    </xf>
    <xf numFmtId="0" fontId="59" fillId="0" borderId="0" xfId="3" applyFont="1" applyAlignment="1">
      <alignment horizontal="centerContinuous" vertical="center"/>
    </xf>
    <xf numFmtId="0" fontId="92" fillId="0" borderId="0" xfId="0" applyFont="1" applyAlignment="1">
      <alignment vertical="center"/>
    </xf>
    <xf numFmtId="0" fontId="93" fillId="0" borderId="0" xfId="0" applyFont="1" applyAlignment="1">
      <alignment vertical="center"/>
    </xf>
    <xf numFmtId="0" fontId="97" fillId="12" borderId="20" xfId="0" applyFont="1" applyFill="1" applyBorder="1" applyAlignment="1">
      <alignment horizontal="center" vertical="center" wrapText="1"/>
    </xf>
    <xf numFmtId="0" fontId="97" fillId="12" borderId="20" xfId="0" applyFont="1" applyFill="1" applyBorder="1" applyAlignment="1">
      <alignment horizontal="left" vertical="center" wrapText="1"/>
    </xf>
    <xf numFmtId="0" fontId="97" fillId="12" borderId="20" xfId="0" applyFont="1" applyFill="1" applyBorder="1" applyAlignment="1" applyProtection="1">
      <alignment horizontal="left" vertical="center" wrapText="1"/>
      <protection locked="0"/>
    </xf>
    <xf numFmtId="0" fontId="97" fillId="12" borderId="20" xfId="0" applyFont="1" applyFill="1" applyBorder="1" applyAlignment="1" applyProtection="1">
      <alignment horizontal="center" vertical="center" wrapText="1"/>
      <protection locked="0"/>
    </xf>
    <xf numFmtId="0" fontId="97" fillId="0" borderId="20" xfId="0" applyFont="1" applyBorder="1" applyAlignment="1">
      <alignment horizontal="center" vertical="center" wrapText="1"/>
    </xf>
    <xf numFmtId="0" fontId="97" fillId="0" borderId="20" xfId="0" applyFont="1" applyBorder="1" applyAlignment="1">
      <alignment horizontal="left" vertical="center" wrapText="1"/>
    </xf>
    <xf numFmtId="0" fontId="97" fillId="0" borderId="20" xfId="0" applyFont="1" applyBorder="1" applyAlignment="1" applyProtection="1">
      <alignment horizontal="left" vertical="center" wrapText="1"/>
      <protection locked="0"/>
    </xf>
    <xf numFmtId="0" fontId="97" fillId="0" borderId="20" xfId="0" applyFont="1" applyBorder="1" applyAlignment="1" applyProtection="1">
      <alignment horizontal="center" vertical="center" wrapText="1"/>
      <protection locked="0"/>
    </xf>
    <xf numFmtId="0" fontId="97" fillId="13" borderId="20" xfId="0" applyFont="1" applyFill="1" applyBorder="1" applyAlignment="1">
      <alignment horizontal="center" vertical="center" wrapText="1"/>
    </xf>
    <xf numFmtId="0" fontId="97" fillId="13" borderId="20" xfId="0" applyFont="1" applyFill="1" applyBorder="1" applyAlignment="1">
      <alignment horizontal="left" vertical="center" wrapText="1"/>
    </xf>
    <xf numFmtId="0" fontId="97" fillId="13" borderId="20" xfId="0" applyFont="1" applyFill="1" applyBorder="1" applyAlignment="1" applyProtection="1">
      <alignment horizontal="left" vertical="center" wrapText="1"/>
      <protection locked="0"/>
    </xf>
    <xf numFmtId="0" fontId="97" fillId="13" borderId="20" xfId="0" applyFont="1" applyFill="1" applyBorder="1" applyAlignment="1" applyProtection="1">
      <alignment horizontal="center" vertical="center" wrapText="1"/>
      <protection locked="0"/>
    </xf>
    <xf numFmtId="0" fontId="98" fillId="14" borderId="20" xfId="0" applyFont="1" applyFill="1" applyBorder="1" applyAlignment="1">
      <alignment horizontal="center" vertical="center" wrapText="1"/>
    </xf>
    <xf numFmtId="0" fontId="98" fillId="14" borderId="20" xfId="0" applyFont="1" applyFill="1" applyBorder="1" applyAlignment="1">
      <alignment horizontal="center" vertical="center"/>
    </xf>
    <xf numFmtId="0" fontId="97" fillId="12" borderId="21" xfId="0" applyFont="1" applyFill="1" applyBorder="1" applyAlignment="1" applyProtection="1">
      <alignment horizontal="left" vertical="center" wrapText="1"/>
      <protection locked="0"/>
    </xf>
    <xf numFmtId="0" fontId="97" fillId="0" borderId="21" xfId="0" applyFont="1" applyBorder="1" applyAlignment="1" applyProtection="1">
      <alignment horizontal="left" vertical="center" wrapText="1"/>
      <protection locked="0"/>
    </xf>
    <xf numFmtId="0" fontId="97" fillId="13" borderId="21"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99" fillId="0" borderId="0" xfId="2" applyFont="1" applyAlignment="1">
      <alignment horizontal="centerContinuous" vertical="center"/>
    </xf>
    <xf numFmtId="0" fontId="100" fillId="0" borderId="0" xfId="2" applyFont="1" applyAlignment="1">
      <alignment horizontal="centerContinuous"/>
    </xf>
    <xf numFmtId="0" fontId="80" fillId="15" borderId="0" xfId="2" applyFont="1" applyFill="1" applyAlignment="1">
      <alignment horizontal="center" vertical="center" wrapText="1"/>
    </xf>
    <xf numFmtId="0" fontId="9" fillId="0" borderId="0" xfId="2" applyFont="1" applyAlignment="1">
      <alignment horizontal="justify" vertical="center"/>
    </xf>
    <xf numFmtId="0" fontId="81"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4" fillId="0" borderId="0" xfId="2" applyFont="1" applyAlignment="1">
      <alignment horizontal="justify" vertical="center"/>
    </xf>
    <xf numFmtId="0" fontId="84" fillId="0" borderId="0" xfId="2" applyFont="1" applyAlignment="1">
      <alignment horizontal="justify" vertical="center" wrapText="1"/>
    </xf>
    <xf numFmtId="0" fontId="101" fillId="0" borderId="0" xfId="1" applyFont="1" applyAlignment="1">
      <alignment horizontal="center" vertical="center"/>
    </xf>
    <xf numFmtId="0" fontId="102" fillId="0" borderId="0" xfId="2" applyFont="1" applyAlignment="1">
      <alignment horizontal="centerContinuous"/>
    </xf>
    <xf numFmtId="0" fontId="103" fillId="16" borderId="0" xfId="2" applyFont="1" applyFill="1" applyAlignment="1">
      <alignment horizontal="justify" vertical="center" wrapText="1"/>
    </xf>
    <xf numFmtId="2" fontId="64" fillId="4" borderId="15" xfId="3" applyNumberFormat="1" applyFont="1" applyFill="1" applyBorder="1" applyAlignment="1">
      <alignment horizontal="left" vertical="top" wrapText="1" indent="1"/>
    </xf>
    <xf numFmtId="2" fontId="64" fillId="0" borderId="17" xfId="3" applyNumberFormat="1" applyFont="1" applyBorder="1" applyAlignment="1">
      <alignment horizontal="left" vertical="top" wrapText="1" indent="1"/>
    </xf>
    <xf numFmtId="2" fontId="64" fillId="4" borderId="17" xfId="3" applyNumberFormat="1" applyFont="1" applyFill="1" applyBorder="1" applyAlignment="1">
      <alignment horizontal="left" vertical="top" wrapText="1" indent="1"/>
    </xf>
    <xf numFmtId="2" fontId="64" fillId="0" borderId="18" xfId="3" applyNumberFormat="1" applyFont="1" applyBorder="1" applyAlignment="1">
      <alignment horizontal="left" vertical="top" wrapText="1" indent="1"/>
    </xf>
    <xf numFmtId="0" fontId="92" fillId="18" borderId="0" xfId="0" applyFont="1" applyFill="1" applyAlignment="1">
      <alignment vertical="center"/>
    </xf>
    <xf numFmtId="0" fontId="92" fillId="18" borderId="0" xfId="0" applyFont="1" applyFill="1" applyAlignment="1">
      <alignment horizontal="center" vertical="center"/>
    </xf>
    <xf numFmtId="0" fontId="95" fillId="18" borderId="0" xfId="0" applyFont="1" applyFill="1" applyAlignment="1">
      <alignment vertical="center" wrapText="1"/>
    </xf>
    <xf numFmtId="0" fontId="95" fillId="18" borderId="0" xfId="0" applyFont="1" applyFill="1" applyAlignment="1">
      <alignment horizontal="right" vertical="center" wrapText="1"/>
    </xf>
    <xf numFmtId="0" fontId="94" fillId="18" borderId="0" xfId="0" applyFont="1" applyFill="1" applyAlignment="1">
      <alignment horizontal="center" vertical="center"/>
    </xf>
    <xf numFmtId="0" fontId="94" fillId="18" borderId="0" xfId="0" applyFont="1" applyFill="1" applyAlignment="1">
      <alignment vertical="center"/>
    </xf>
    <xf numFmtId="0" fontId="95" fillId="18" borderId="0" xfId="0" applyFont="1" applyFill="1" applyAlignment="1">
      <alignment horizontal="right" vertical="center"/>
    </xf>
    <xf numFmtId="0" fontId="92" fillId="18" borderId="0" xfId="0" applyFont="1" applyFill="1" applyAlignment="1">
      <alignment horizontal="right" vertical="center" wrapText="1"/>
    </xf>
    <xf numFmtId="0" fontId="96" fillId="18" borderId="0" xfId="0" applyFont="1" applyFill="1" applyAlignment="1">
      <alignment horizontal="center" vertical="center"/>
    </xf>
    <xf numFmtId="0" fontId="104" fillId="0" borderId="0" xfId="2" applyFont="1" applyAlignment="1">
      <alignment horizontal="centerContinuous" wrapText="1"/>
    </xf>
    <xf numFmtId="0" fontId="15" fillId="19" borderId="0" xfId="2" applyFont="1" applyFill="1" applyAlignment="1">
      <alignment horizontal="center" vertical="center" wrapText="1"/>
    </xf>
    <xf numFmtId="0" fontId="95" fillId="18" borderId="0" xfId="0" applyFont="1" applyFill="1" applyAlignment="1">
      <alignment horizontal="right" vertical="top" wrapText="1"/>
    </xf>
    <xf numFmtId="0" fontId="40" fillId="2" borderId="0" xfId="4" applyFont="1" applyFill="1" applyAlignment="1" applyProtection="1">
      <alignment horizontal="justify" vertical="center" wrapText="1"/>
      <protection locked="0"/>
    </xf>
    <xf numFmtId="0" fontId="40" fillId="2" borderId="0" xfId="4" applyFont="1" applyFill="1" applyAlignment="1" applyProtection="1">
      <alignment horizontal="center" vertical="center" wrapText="1"/>
      <protection locked="0"/>
    </xf>
    <xf numFmtId="0" fontId="56" fillId="2" borderId="0" xfId="4" applyFont="1" applyFill="1" applyAlignment="1">
      <alignment horizontal="left" vertical="center"/>
    </xf>
    <xf numFmtId="0" fontId="40" fillId="2" borderId="0" xfId="4" applyFont="1" applyFill="1" applyAlignment="1" applyProtection="1">
      <alignment horizontal="center" vertical="center" wrapText="1"/>
      <protection hidden="1"/>
    </xf>
    <xf numFmtId="0" fontId="40" fillId="2" borderId="2" xfId="4" applyFont="1" applyFill="1" applyBorder="1" applyAlignment="1" applyProtection="1">
      <alignment horizontal="justify" vertical="center" wrapText="1"/>
      <protection locked="0"/>
    </xf>
    <xf numFmtId="0" fontId="40" fillId="2" borderId="2" xfId="4" applyFont="1" applyFill="1" applyBorder="1" applyAlignment="1" applyProtection="1">
      <alignment horizontal="center" vertical="center" wrapText="1"/>
      <protection locked="0"/>
    </xf>
    <xf numFmtId="0" fontId="56" fillId="2" borderId="2" xfId="4" applyFont="1" applyFill="1" applyBorder="1" applyAlignment="1">
      <alignment horizontal="left" vertical="center"/>
    </xf>
    <xf numFmtId="0" fontId="40" fillId="2" borderId="2" xfId="4" applyFont="1" applyFill="1" applyBorder="1" applyAlignment="1" applyProtection="1">
      <alignment horizontal="center" vertical="center" wrapText="1"/>
      <protection hidden="1"/>
    </xf>
    <xf numFmtId="15" fontId="71" fillId="3" borderId="0" xfId="4" applyNumberFormat="1" applyFont="1" applyFill="1" applyProtection="1">
      <protection locked="0"/>
    </xf>
    <xf numFmtId="0" fontId="24" fillId="3" borderId="8" xfId="4" applyFont="1" applyFill="1" applyBorder="1" applyAlignment="1">
      <alignment horizontal="center" vertical="center" wrapText="1"/>
    </xf>
    <xf numFmtId="0" fontId="24" fillId="0" borderId="8" xfId="4" applyFont="1" applyBorder="1" applyAlignment="1">
      <alignment horizontal="centerContinuous" vertical="center" wrapText="1"/>
    </xf>
    <xf numFmtId="0" fontId="28" fillId="0" borderId="8" xfId="4" applyFont="1" applyBorder="1" applyAlignment="1">
      <alignment horizontal="centerContinuous" vertical="center" wrapText="1"/>
    </xf>
    <xf numFmtId="0" fontId="24" fillId="0" borderId="8" xfId="4" applyFont="1" applyBorder="1" applyAlignment="1">
      <alignment horizontal="center" vertical="center" wrapText="1"/>
    </xf>
    <xf numFmtId="0" fontId="3" fillId="3" borderId="8" xfId="4" applyFont="1" applyFill="1" applyBorder="1" applyAlignment="1">
      <alignment horizontal="center" vertical="center" wrapText="1"/>
    </xf>
    <xf numFmtId="0" fontId="25" fillId="5" borderId="8" xfId="4" applyFont="1" applyFill="1" applyBorder="1" applyAlignment="1">
      <alignment horizontal="centerContinuous" vertical="center" wrapText="1"/>
    </xf>
    <xf numFmtId="0" fontId="26" fillId="6" borderId="8" xfId="4" applyFont="1" applyFill="1" applyBorder="1" applyAlignment="1">
      <alignment horizontal="center" vertical="center" wrapText="1"/>
    </xf>
    <xf numFmtId="0" fontId="27" fillId="0" borderId="8" xfId="4" applyFont="1" applyBorder="1" applyAlignment="1" applyProtection="1">
      <alignment horizontal="center" vertical="center" wrapText="1"/>
      <protection locked="0"/>
    </xf>
    <xf numFmtId="0" fontId="24" fillId="0" borderId="8" xfId="4" applyFont="1" applyBorder="1" applyAlignment="1">
      <alignment horizontal="centerContinuous" vertical="center"/>
    </xf>
    <xf numFmtId="0" fontId="28" fillId="0" borderId="8" xfId="4" applyFont="1" applyBorder="1" applyAlignment="1">
      <alignment horizontal="centerContinuous" vertical="center"/>
    </xf>
    <xf numFmtId="0" fontId="24" fillId="3" borderId="8" xfId="4" applyFont="1" applyFill="1" applyBorder="1" applyAlignment="1">
      <alignment horizontal="centerContinuous" vertical="center"/>
    </xf>
    <xf numFmtId="0" fontId="28" fillId="0" borderId="8" xfId="4" applyFont="1" applyBorder="1" applyAlignment="1" applyProtection="1">
      <alignment horizontal="center" vertical="center" wrapText="1"/>
      <protection locked="0"/>
    </xf>
    <xf numFmtId="0" fontId="24" fillId="3" borderId="8" xfId="4" applyFont="1" applyFill="1" applyBorder="1" applyAlignment="1">
      <alignment horizontal="center" vertical="center"/>
    </xf>
    <xf numFmtId="0" fontId="20" fillId="3" borderId="8" xfId="4" applyFont="1" applyFill="1" applyBorder="1" applyAlignment="1">
      <alignment horizontal="center" vertical="center" wrapText="1"/>
    </xf>
    <xf numFmtId="0" fontId="0" fillId="0" borderId="8" xfId="0" applyBorder="1" applyAlignment="1">
      <alignment horizontal="center" vertical="center" wrapText="1"/>
    </xf>
    <xf numFmtId="0" fontId="24" fillId="3" borderId="8" xfId="4" applyFont="1" applyFill="1" applyBorder="1" applyAlignment="1">
      <alignment horizontal="center" vertical="center" textRotation="90" wrapText="1"/>
    </xf>
    <xf numFmtId="0" fontId="38" fillId="7" borderId="8" xfId="0" applyFont="1" applyFill="1" applyBorder="1" applyAlignment="1">
      <alignment horizontal="center" vertical="center"/>
    </xf>
    <xf numFmtId="0" fontId="38" fillId="8" borderId="8" xfId="0" applyFont="1" applyFill="1" applyBorder="1" applyAlignment="1">
      <alignment horizontal="center" vertical="center"/>
    </xf>
    <xf numFmtId="0" fontId="38" fillId="9" borderId="8" xfId="0" applyFont="1" applyFill="1" applyBorder="1" applyAlignment="1">
      <alignment horizontal="center" vertical="center"/>
    </xf>
    <xf numFmtId="0" fontId="38" fillId="10" borderId="8" xfId="0" applyFont="1" applyFill="1" applyBorder="1" applyAlignment="1">
      <alignment horizontal="center" vertical="center"/>
    </xf>
    <xf numFmtId="0" fontId="28" fillId="0" borderId="8" xfId="4" applyFont="1" applyBorder="1" applyProtection="1">
      <protection locked="0"/>
    </xf>
    <xf numFmtId="0" fontId="53" fillId="2" borderId="8" xfId="4" applyFont="1" applyFill="1" applyBorder="1" applyAlignment="1">
      <alignment horizontal="center" vertical="center" wrapText="1"/>
    </xf>
    <xf numFmtId="0" fontId="40" fillId="2" borderId="8" xfId="4" applyFont="1" applyFill="1" applyBorder="1" applyAlignment="1" applyProtection="1">
      <alignment horizontal="justify" vertical="center" wrapText="1"/>
      <protection locked="0"/>
    </xf>
    <xf numFmtId="0" fontId="40" fillId="2" borderId="8" xfId="4" applyFont="1" applyFill="1" applyBorder="1" applyAlignment="1" applyProtection="1">
      <alignment horizontal="center" vertical="center" wrapText="1"/>
      <protection locked="0"/>
    </xf>
    <xf numFmtId="0" fontId="56" fillId="2" borderId="8" xfId="4" applyFont="1" applyFill="1" applyBorder="1" applyAlignment="1">
      <alignment horizontal="left" vertical="center"/>
    </xf>
    <xf numFmtId="0" fontId="40" fillId="2" borderId="8" xfId="4" applyFont="1" applyFill="1" applyBorder="1" applyAlignment="1" applyProtection="1">
      <alignment horizontal="center" vertical="center" wrapText="1"/>
      <protection hidden="1"/>
    </xf>
    <xf numFmtId="0" fontId="5" fillId="0" borderId="8" xfId="4" applyFont="1" applyBorder="1" applyAlignment="1" applyProtection="1">
      <alignment vertical="center" wrapText="1"/>
      <protection locked="0"/>
    </xf>
    <xf numFmtId="0" fontId="53" fillId="2" borderId="6" xfId="4" applyFont="1" applyFill="1" applyBorder="1" applyAlignment="1">
      <alignment horizontal="center" vertical="center" wrapText="1"/>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56" fillId="2" borderId="6" xfId="4" applyFont="1" applyFill="1" applyBorder="1" applyAlignment="1">
      <alignment horizontal="left" vertical="center"/>
    </xf>
    <xf numFmtId="0" fontId="40" fillId="2" borderId="6" xfId="4" applyFont="1" applyFill="1" applyBorder="1" applyAlignment="1" applyProtection="1">
      <alignment horizontal="center" vertical="center" wrapText="1"/>
      <protection hidden="1"/>
    </xf>
    <xf numFmtId="0" fontId="53" fillId="2" borderId="37" xfId="4" applyFont="1" applyFill="1" applyBorder="1" applyAlignment="1">
      <alignment horizontal="center" vertical="center" wrapText="1"/>
    </xf>
    <xf numFmtId="0" fontId="40" fillId="2" borderId="32" xfId="4" applyFont="1" applyFill="1" applyBorder="1" applyAlignment="1" applyProtection="1">
      <alignment horizontal="justify" vertical="center" wrapText="1"/>
      <protection locked="0"/>
    </xf>
    <xf numFmtId="0" fontId="40" fillId="2" borderId="32" xfId="4" applyFont="1" applyFill="1" applyBorder="1" applyAlignment="1" applyProtection="1">
      <alignment horizontal="center" vertical="center" wrapText="1"/>
      <protection locked="0"/>
    </xf>
    <xf numFmtId="0" fontId="56" fillId="2" borderId="32" xfId="4" applyFont="1" applyFill="1" applyBorder="1" applyAlignment="1">
      <alignment horizontal="left" vertical="center"/>
    </xf>
    <xf numFmtId="0" fontId="40" fillId="2" borderId="32" xfId="4" applyFont="1" applyFill="1" applyBorder="1" applyAlignment="1" applyProtection="1">
      <alignment horizontal="center" vertical="center" wrapText="1"/>
      <protection hidden="1"/>
    </xf>
    <xf numFmtId="0" fontId="40" fillId="2" borderId="38" xfId="4" applyFont="1" applyFill="1" applyBorder="1" applyAlignment="1" applyProtection="1">
      <alignment horizontal="center" vertical="center" wrapText="1"/>
      <protection hidden="1"/>
    </xf>
    <xf numFmtId="0" fontId="53" fillId="2" borderId="39" xfId="4" applyFont="1" applyFill="1" applyBorder="1" applyAlignment="1">
      <alignment horizontal="center" vertical="center" wrapText="1"/>
    </xf>
    <xf numFmtId="0" fontId="40" fillId="2" borderId="40" xfId="4" applyFont="1" applyFill="1" applyBorder="1" applyAlignment="1" applyProtection="1">
      <alignment horizontal="center" vertical="center" wrapText="1"/>
      <protection hidden="1"/>
    </xf>
    <xf numFmtId="0" fontId="53" fillId="2" borderId="41" xfId="4" applyFont="1" applyFill="1" applyBorder="1" applyAlignment="1">
      <alignment horizontal="center" vertical="center" wrapText="1"/>
    </xf>
    <xf numFmtId="0" fontId="40" fillId="2" borderId="42" xfId="4" applyFont="1" applyFill="1" applyBorder="1" applyAlignment="1" applyProtection="1">
      <alignment horizontal="center" vertical="center" wrapText="1"/>
      <protection hidden="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5" fillId="0" borderId="0" xfId="2" applyFont="1" applyAlignment="1">
      <alignment horizontal="center" vertical="center" wrapText="1"/>
    </xf>
    <xf numFmtId="0" fontId="76"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45" fillId="11" borderId="8" xfId="4" applyFont="1" applyFill="1" applyBorder="1" applyAlignment="1" applyProtection="1">
      <alignment horizontal="left" vertical="center" wrapText="1" indent="1"/>
      <protection locked="0"/>
    </xf>
    <xf numFmtId="0" fontId="36" fillId="11" borderId="8" xfId="0" applyFont="1" applyFill="1" applyBorder="1" applyAlignment="1" applyProtection="1">
      <alignment horizontal="center" vertical="top"/>
      <protection hidden="1"/>
    </xf>
    <xf numFmtId="1" fontId="67" fillId="11" borderId="8" xfId="4" applyNumberFormat="1" applyFont="1" applyFill="1" applyBorder="1" applyAlignment="1">
      <alignment horizontal="center" vertical="center" wrapText="1"/>
    </xf>
    <xf numFmtId="49" fontId="45" fillId="11" borderId="8" xfId="4" applyNumberFormat="1" applyFont="1" applyFill="1" applyBorder="1" applyAlignment="1" applyProtection="1">
      <alignment vertical="center" wrapTex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5" fillId="11" borderId="8" xfId="4" applyFont="1"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5" fillId="11" borderId="17" xfId="4" applyFont="1" applyFill="1" applyBorder="1" applyAlignment="1" applyProtection="1">
      <alignment horizontal="center" vertical="center" wrapText="1"/>
      <protection hidden="1"/>
    </xf>
    <xf numFmtId="0" fontId="25" fillId="19" borderId="8" xfId="4" applyFont="1" applyFill="1" applyBorder="1" applyAlignment="1">
      <alignment horizontal="center" vertical="center" wrapText="1"/>
    </xf>
    <xf numFmtId="0" fontId="57" fillId="11" borderId="8" xfId="4" applyFont="1" applyFill="1" applyBorder="1" applyAlignment="1" applyProtection="1">
      <alignment horizontal="center" vertical="top" wrapText="1"/>
      <protection hidden="1"/>
    </xf>
    <xf numFmtId="49" fontId="45" fillId="11" borderId="8" xfId="4" applyNumberFormat="1" applyFont="1" applyFill="1" applyBorder="1" applyAlignment="1" applyProtection="1">
      <alignment horizontal="center" vertical="center" wrapText="1"/>
      <protection locked="0"/>
    </xf>
    <xf numFmtId="0" fontId="1" fillId="11" borderId="8" xfId="4" applyFill="1" applyBorder="1" applyAlignment="1" applyProtection="1">
      <alignment horizontal="center" vertical="center" wrapText="1"/>
      <protection locked="0"/>
    </xf>
    <xf numFmtId="0" fontId="48" fillId="11" borderId="8" xfId="4" applyFont="1" applyFill="1" applyBorder="1" applyAlignment="1">
      <alignment horizontal="center" vertical="center" wrapText="1"/>
    </xf>
    <xf numFmtId="0" fontId="25" fillId="21" borderId="8" xfId="4" applyFont="1" applyFill="1" applyBorder="1" applyAlignment="1">
      <alignment horizontal="center" vertical="center" wrapText="1"/>
    </xf>
    <xf numFmtId="0" fontId="26" fillId="22" borderId="8" xfId="4" applyFont="1" applyFill="1" applyBorder="1" applyAlignment="1">
      <alignment horizontal="center" vertical="center" wrapText="1"/>
    </xf>
    <xf numFmtId="0" fontId="24" fillId="3" borderId="8" xfId="4" applyFont="1" applyFill="1" applyBorder="1" applyAlignment="1">
      <alignment horizontal="center" vertical="center" wrapText="1"/>
    </xf>
    <xf numFmtId="0" fontId="24" fillId="3" borderId="8" xfId="4" applyFont="1" applyFill="1" applyBorder="1" applyAlignment="1">
      <alignment horizontal="center" vertical="center" textRotation="1" wrapText="1"/>
    </xf>
    <xf numFmtId="0" fontId="105" fillId="0" borderId="8" xfId="0" applyFont="1" applyBorder="1" applyAlignment="1">
      <alignment horizontal="center" vertical="center" wrapText="1"/>
    </xf>
    <xf numFmtId="0" fontId="45" fillId="11" borderId="8" xfId="4" applyFont="1" applyFill="1" applyBorder="1" applyAlignment="1" applyProtection="1">
      <alignment horizontal="center" vertical="center" wrapText="1"/>
      <protection locked="0"/>
    </xf>
    <xf numFmtId="0" fontId="29" fillId="11" borderId="8" xfId="4" applyFont="1" applyFill="1" applyBorder="1" applyAlignment="1" applyProtection="1">
      <alignment horizontal="center" vertical="top" wrapText="1"/>
      <protection locked="0"/>
    </xf>
    <xf numFmtId="0" fontId="55" fillId="11" borderId="8" xfId="4" applyFont="1" applyFill="1" applyBorder="1" applyAlignment="1" applyProtection="1">
      <alignment horizontal="center" vertical="center" wrapText="1"/>
      <protection locked="0"/>
    </xf>
    <xf numFmtId="0" fontId="18" fillId="11" borderId="8" xfId="4" applyFont="1" applyFill="1" applyBorder="1" applyAlignment="1">
      <alignment horizontal="center" vertical="top" wrapText="1"/>
    </xf>
    <xf numFmtId="0" fontId="18" fillId="11" borderId="36" xfId="4" applyFont="1" applyFill="1" applyBorder="1" applyAlignment="1">
      <alignment horizontal="center" vertical="top" wrapText="1"/>
    </xf>
    <xf numFmtId="0" fontId="5" fillId="11" borderId="8" xfId="4" applyFont="1" applyFill="1" applyBorder="1" applyAlignment="1" applyProtection="1">
      <alignment horizontal="center" vertical="top" wrapText="1"/>
      <protection locked="0"/>
    </xf>
    <xf numFmtId="0" fontId="39" fillId="0" borderId="8" xfId="0" applyFont="1" applyBorder="1" applyAlignment="1">
      <alignment horizontal="center" vertical="center" wrapText="1"/>
    </xf>
    <xf numFmtId="0" fontId="54" fillId="0" borderId="8" xfId="0" applyFont="1" applyBorder="1" applyAlignment="1">
      <alignment horizontal="center" vertical="center" wrapText="1"/>
    </xf>
    <xf numFmtId="0" fontId="37" fillId="11" borderId="8" xfId="0" applyFont="1" applyFill="1" applyBorder="1" applyAlignment="1">
      <alignment horizontal="center" vertical="center"/>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0" fillId="0" borderId="8" xfId="0" applyBorder="1" applyAlignment="1">
      <alignment horizontal="center" vertical="center" wrapText="1"/>
    </xf>
    <xf numFmtId="0" fontId="25" fillId="20" borderId="8" xfId="4" applyFont="1" applyFill="1" applyBorder="1" applyAlignment="1">
      <alignment horizontal="center" vertical="center"/>
    </xf>
    <xf numFmtId="0" fontId="29" fillId="17" borderId="8" xfId="4" applyFont="1" applyFill="1" applyBorder="1" applyAlignment="1">
      <alignment horizontal="center" vertical="center" wrapText="1"/>
    </xf>
    <xf numFmtId="0" fontId="0" fillId="17" borderId="8" xfId="0" applyFill="1" applyBorder="1" applyAlignment="1">
      <alignment horizontal="center" vertical="center" wrapText="1"/>
    </xf>
    <xf numFmtId="0" fontId="45" fillId="0" borderId="8" xfId="4" applyFont="1" applyBorder="1" applyAlignment="1" applyProtection="1">
      <alignment horizontal="left" vertical="center" wrapText="1" indent="1"/>
      <protection locked="0"/>
    </xf>
    <xf numFmtId="0" fontId="45" fillId="11" borderId="8" xfId="4" applyFont="1" applyFill="1" applyBorder="1" applyAlignment="1" applyProtection="1">
      <alignment horizontal="left" vertical="top" wrapText="1"/>
      <protection locked="0"/>
    </xf>
    <xf numFmtId="0" fontId="24" fillId="0" borderId="22"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23" xfId="3" applyFont="1" applyBorder="1" applyAlignment="1">
      <alignment horizontal="center" vertical="center" wrapText="1"/>
    </xf>
    <xf numFmtId="0" fontId="0" fillId="0" borderId="24" xfId="0" applyBorder="1" applyAlignment="1">
      <alignment horizontal="center" vertical="center" wrapText="1"/>
    </xf>
    <xf numFmtId="0" fontId="3" fillId="0" borderId="25" xfId="3" applyFont="1" applyBorder="1" applyAlignment="1">
      <alignment horizontal="center" vertical="center" wrapText="1"/>
    </xf>
    <xf numFmtId="0" fontId="0" fillId="0" borderId="26" xfId="0" applyBorder="1" applyAlignment="1">
      <alignment horizontal="center" vertical="center"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1" fontId="94" fillId="12" borderId="28" xfId="0" applyNumberFormat="1" applyFont="1" applyFill="1" applyBorder="1" applyAlignment="1">
      <alignment horizontal="center" vertical="center"/>
    </xf>
    <xf numFmtId="0" fontId="94" fillId="12" borderId="29" xfId="0" applyFont="1" applyFill="1" applyBorder="1" applyAlignment="1">
      <alignment horizontal="center" vertical="center"/>
    </xf>
    <xf numFmtId="0" fontId="94" fillId="12" borderId="30" xfId="0" applyFont="1" applyFill="1" applyBorder="1" applyAlignment="1">
      <alignment horizontal="center" vertical="center"/>
    </xf>
    <xf numFmtId="0" fontId="94" fillId="12" borderId="28" xfId="0" applyFont="1" applyFill="1" applyBorder="1" applyAlignment="1">
      <alignment horizontal="center" vertical="center" wrapText="1"/>
    </xf>
    <xf numFmtId="0" fontId="94" fillId="12" borderId="29" xfId="0" applyFont="1" applyFill="1" applyBorder="1" applyAlignment="1">
      <alignment horizontal="center" vertical="center" wrapText="1"/>
    </xf>
    <xf numFmtId="0" fontId="94" fillId="12" borderId="30" xfId="0" applyFont="1" applyFill="1" applyBorder="1" applyAlignment="1">
      <alignment horizontal="center" vertical="center" wrapText="1"/>
    </xf>
    <xf numFmtId="0" fontId="94" fillId="12" borderId="28" xfId="0" applyFont="1" applyFill="1" applyBorder="1" applyAlignment="1">
      <alignment horizontal="center" vertical="center"/>
    </xf>
    <xf numFmtId="0" fontId="97" fillId="12" borderId="20" xfId="0" applyFont="1" applyFill="1" applyBorder="1" applyAlignment="1">
      <alignment horizontal="left" vertical="center" wrapText="1"/>
    </xf>
    <xf numFmtId="0" fontId="97" fillId="12" borderId="31" xfId="0" applyFont="1" applyFill="1" applyBorder="1" applyAlignment="1">
      <alignment horizontal="left" vertical="center" wrapText="1"/>
    </xf>
    <xf numFmtId="0" fontId="97" fillId="12" borderId="21" xfId="0" applyFont="1" applyFill="1" applyBorder="1" applyAlignment="1">
      <alignment horizontal="left" vertical="center" wrapText="1"/>
    </xf>
    <xf numFmtId="1" fontId="94" fillId="18" borderId="28" xfId="0" applyNumberFormat="1" applyFont="1" applyFill="1" applyBorder="1" applyAlignment="1">
      <alignment horizontal="center" vertical="center"/>
    </xf>
    <xf numFmtId="0" fontId="94" fillId="18" borderId="29" xfId="0" applyFont="1" applyFill="1" applyBorder="1" applyAlignment="1">
      <alignment horizontal="center" vertical="center"/>
    </xf>
    <xf numFmtId="0" fontId="94" fillId="18" borderId="30" xfId="0" applyFont="1" applyFill="1" applyBorder="1" applyAlignment="1">
      <alignment horizontal="center" vertical="center"/>
    </xf>
    <xf numFmtId="0" fontId="94" fillId="18" borderId="28" xfId="0" applyFont="1" applyFill="1" applyBorder="1" applyAlignment="1">
      <alignment horizontal="center" vertical="center" wrapText="1"/>
    </xf>
    <xf numFmtId="0" fontId="94" fillId="18" borderId="29" xfId="0" applyFont="1" applyFill="1" applyBorder="1" applyAlignment="1">
      <alignment horizontal="center" vertical="center" wrapText="1"/>
    </xf>
    <xf numFmtId="0" fontId="94" fillId="18" borderId="30" xfId="0" applyFont="1" applyFill="1" applyBorder="1" applyAlignment="1">
      <alignment horizontal="center" vertical="center" wrapText="1"/>
    </xf>
    <xf numFmtId="0" fontId="94" fillId="18" borderId="28" xfId="0" applyFont="1" applyFill="1" applyBorder="1" applyAlignment="1">
      <alignment horizontal="center" vertical="center"/>
    </xf>
    <xf numFmtId="0" fontId="94" fillId="0" borderId="28" xfId="0" applyFont="1" applyBorder="1" applyAlignment="1">
      <alignment horizontal="center" vertical="center" wrapText="1"/>
    </xf>
    <xf numFmtId="0" fontId="94" fillId="0" borderId="29" xfId="0" applyFont="1" applyBorder="1" applyAlignment="1">
      <alignment horizontal="center" vertical="center" wrapText="1"/>
    </xf>
    <xf numFmtId="0" fontId="94" fillId="0" borderId="30" xfId="0" applyFont="1" applyBorder="1" applyAlignment="1">
      <alignment horizontal="center" vertical="center" wrapText="1"/>
    </xf>
    <xf numFmtId="0" fontId="97" fillId="0" borderId="20" xfId="0" applyFont="1" applyBorder="1" applyAlignment="1">
      <alignment horizontal="left" vertical="center" wrapText="1"/>
    </xf>
    <xf numFmtId="0" fontId="97" fillId="0" borderId="31" xfId="0" applyFont="1" applyBorder="1" applyAlignment="1">
      <alignment horizontal="left" vertical="center" wrapText="1"/>
    </xf>
    <xf numFmtId="0" fontId="97" fillId="0" borderId="21" xfId="0" applyFont="1" applyBorder="1" applyAlignment="1">
      <alignment horizontal="left" vertical="center" wrapText="1"/>
    </xf>
    <xf numFmtId="0" fontId="94" fillId="18" borderId="32" xfId="0" applyFont="1" applyFill="1" applyBorder="1" applyAlignment="1">
      <alignment horizontal="center" vertical="center"/>
    </xf>
    <xf numFmtId="0" fontId="92" fillId="18" borderId="0" xfId="0" applyFont="1" applyFill="1" applyAlignment="1">
      <alignment horizontal="center" vertical="center"/>
    </xf>
    <xf numFmtId="0" fontId="92" fillId="18" borderId="0" xfId="0" applyFont="1" applyFill="1" applyAlignment="1">
      <alignment horizontal="center"/>
    </xf>
    <xf numFmtId="0" fontId="98" fillId="14" borderId="20" xfId="0" applyFont="1" applyFill="1" applyBorder="1" applyAlignment="1">
      <alignment horizontal="center" vertical="center" wrapText="1"/>
    </xf>
    <xf numFmtId="1" fontId="94" fillId="13" borderId="28" xfId="0" applyNumberFormat="1" applyFont="1" applyFill="1" applyBorder="1" applyAlignment="1">
      <alignment horizontal="center" vertical="center"/>
    </xf>
    <xf numFmtId="0" fontId="94" fillId="13" borderId="29" xfId="0" applyFont="1" applyFill="1" applyBorder="1" applyAlignment="1">
      <alignment horizontal="center" vertical="center"/>
    </xf>
    <xf numFmtId="0" fontId="94" fillId="13" borderId="30" xfId="0" applyFont="1" applyFill="1" applyBorder="1" applyAlignment="1">
      <alignment horizontal="center" vertical="center"/>
    </xf>
    <xf numFmtId="0" fontId="94" fillId="13" borderId="28" xfId="0" applyFont="1" applyFill="1" applyBorder="1" applyAlignment="1">
      <alignment horizontal="center" vertical="center" wrapText="1"/>
    </xf>
    <xf numFmtId="0" fontId="94" fillId="13" borderId="29" xfId="0" applyFont="1" applyFill="1" applyBorder="1" applyAlignment="1">
      <alignment horizontal="center" vertical="center" wrapText="1"/>
    </xf>
    <xf numFmtId="0" fontId="94" fillId="13" borderId="30" xfId="0" applyFont="1" applyFill="1" applyBorder="1" applyAlignment="1">
      <alignment horizontal="center" vertical="center" wrapText="1"/>
    </xf>
    <xf numFmtId="0" fontId="94" fillId="13" borderId="28" xfId="0" applyFont="1" applyFill="1" applyBorder="1" applyAlignment="1">
      <alignment horizontal="center" vertical="center"/>
    </xf>
    <xf numFmtId="0" fontId="97" fillId="13" borderId="20" xfId="0" applyFont="1" applyFill="1" applyBorder="1" applyAlignment="1">
      <alignment horizontal="left" vertical="center" wrapText="1"/>
    </xf>
    <xf numFmtId="0" fontId="97" fillId="13" borderId="31" xfId="0" applyFont="1" applyFill="1" applyBorder="1" applyAlignment="1">
      <alignment horizontal="left" vertical="center" wrapText="1"/>
    </xf>
    <xf numFmtId="0" fontId="97" fillId="13" borderId="21" xfId="0" applyFont="1" applyFill="1" applyBorder="1" applyAlignment="1">
      <alignment horizontal="left" vertical="center" wrapText="1"/>
    </xf>
    <xf numFmtId="0" fontId="97" fillId="12" borderId="28" xfId="0" applyFont="1" applyFill="1" applyBorder="1" applyAlignment="1" applyProtection="1">
      <alignment horizontal="center" vertical="center" wrapText="1"/>
      <protection locked="0"/>
    </xf>
    <xf numFmtId="0" fontId="97" fillId="12" borderId="30" xfId="0" applyFont="1" applyFill="1" applyBorder="1" applyAlignment="1" applyProtection="1">
      <alignment horizontal="center" vertical="center" wrapText="1"/>
      <protection locked="0"/>
    </xf>
    <xf numFmtId="14" fontId="97" fillId="12" borderId="28" xfId="0" applyNumberFormat="1" applyFont="1" applyFill="1" applyBorder="1" applyAlignment="1" applyProtection="1">
      <alignment horizontal="center" vertical="center" wrapText="1"/>
      <protection locked="0"/>
    </xf>
    <xf numFmtId="14" fontId="97" fillId="12" borderId="30" xfId="0" applyNumberFormat="1" applyFont="1" applyFill="1" applyBorder="1" applyAlignment="1" applyProtection="1">
      <alignment horizontal="center" vertical="center" wrapText="1"/>
      <protection locked="0"/>
    </xf>
    <xf numFmtId="0" fontId="92" fillId="18" borderId="33" xfId="0" applyFont="1" applyFill="1" applyBorder="1" applyAlignment="1">
      <alignment horizontal="center" vertical="center"/>
    </xf>
    <xf numFmtId="0" fontId="92" fillId="18" borderId="34" xfId="0" applyFont="1" applyFill="1" applyBorder="1" applyAlignment="1">
      <alignment horizontal="center" vertical="center"/>
    </xf>
    <xf numFmtId="0" fontId="92" fillId="18" borderId="35" xfId="0" applyFont="1" applyFill="1" applyBorder="1" applyAlignment="1">
      <alignment horizontal="center" vertical="center"/>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10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ES"/>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70" zoomScale="106" zoomScaleNormal="106" zoomScaleSheetLayoutView="100" workbookViewId="0">
      <selection activeCell="E1" sqref="E1"/>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94"/>
      <c r="C1" s="195"/>
    </row>
    <row r="2" spans="2:3" ht="36.75" customHeight="1" x14ac:dyDescent="0.25">
      <c r="B2" s="136" t="s">
        <v>163</v>
      </c>
      <c r="C2" s="121"/>
    </row>
    <row r="3" spans="2:3" ht="12.75" x14ac:dyDescent="0.2"/>
    <row r="4" spans="2:3" ht="12.75" x14ac:dyDescent="0.2"/>
    <row r="5" spans="2:3" ht="12.75" x14ac:dyDescent="0.2">
      <c r="B5" s="108"/>
      <c r="C5" s="108"/>
    </row>
    <row r="6" spans="2:3" ht="22.5" customHeight="1" x14ac:dyDescent="0.2">
      <c r="B6" s="196" t="s">
        <v>164</v>
      </c>
      <c r="C6" s="197"/>
    </row>
    <row r="7" spans="2:3" ht="12.75" x14ac:dyDescent="0.2">
      <c r="B7" s="108"/>
      <c r="C7" s="108"/>
    </row>
    <row r="8" spans="2:3" ht="44.25" customHeight="1" x14ac:dyDescent="0.2">
      <c r="B8" s="198" t="s">
        <v>197</v>
      </c>
      <c r="C8" s="199"/>
    </row>
    <row r="9" spans="2:3" ht="12.75" x14ac:dyDescent="0.2">
      <c r="B9" s="108"/>
      <c r="C9" s="108"/>
    </row>
    <row r="10" spans="2:3" ht="48.75" customHeight="1" x14ac:dyDescent="0.2">
      <c r="B10" s="192" t="s">
        <v>198</v>
      </c>
      <c r="C10" s="193"/>
    </row>
    <row r="11" spans="2:3" ht="81" customHeight="1" x14ac:dyDescent="0.2">
      <c r="B11" s="190" t="s">
        <v>180</v>
      </c>
      <c r="C11" s="191"/>
    </row>
    <row r="12" spans="2:3" ht="24" customHeight="1" x14ac:dyDescent="0.2">
      <c r="B12" s="108"/>
    </row>
    <row r="13" spans="2:3" ht="61.5" customHeight="1" x14ac:dyDescent="0.2">
      <c r="C13" s="122" t="s">
        <v>199</v>
      </c>
    </row>
    <row r="14" spans="2:3" ht="27.75" customHeight="1" x14ac:dyDescent="0.2">
      <c r="B14" s="108"/>
    </row>
    <row r="15" spans="2:3" ht="31.5" customHeight="1" x14ac:dyDescent="0.25">
      <c r="B15" s="109" t="s">
        <v>49</v>
      </c>
      <c r="C15" s="110"/>
    </row>
    <row r="16" spans="2:3" ht="12.75" x14ac:dyDescent="0.2"/>
    <row r="17" spans="2:3" ht="50.25" customHeight="1" x14ac:dyDescent="0.2">
      <c r="B17" s="3"/>
      <c r="C17" s="111" t="s">
        <v>165</v>
      </c>
    </row>
    <row r="18" spans="2:3" ht="12" customHeight="1" x14ac:dyDescent="0.2">
      <c r="B18" s="3"/>
      <c r="C18" s="4"/>
    </row>
    <row r="19" spans="2:3" ht="8.25" customHeight="1" x14ac:dyDescent="0.2">
      <c r="C19" s="108"/>
    </row>
    <row r="20" spans="2:3" ht="29.25" customHeight="1" x14ac:dyDescent="0.2">
      <c r="B20" s="22"/>
      <c r="C20" s="112" t="s">
        <v>200</v>
      </c>
    </row>
    <row r="21" spans="2:3" ht="6.75" customHeight="1" x14ac:dyDescent="0.2">
      <c r="C21" s="108"/>
    </row>
    <row r="22" spans="2:3" ht="16.5" customHeight="1" x14ac:dyDescent="0.2">
      <c r="B22" s="22"/>
      <c r="C22" s="112" t="s">
        <v>166</v>
      </c>
    </row>
    <row r="23" spans="2:3" ht="6.75" customHeight="1" x14ac:dyDescent="0.2">
      <c r="C23" s="108"/>
    </row>
    <row r="24" spans="2:3" ht="33" customHeight="1" x14ac:dyDescent="0.2">
      <c r="B24" s="22"/>
      <c r="C24" s="112" t="s">
        <v>201</v>
      </c>
    </row>
    <row r="25" spans="2:3" ht="4.5" customHeight="1" x14ac:dyDescent="0.2">
      <c r="C25" s="108"/>
    </row>
    <row r="26" spans="2:3" ht="45" customHeight="1" x14ac:dyDescent="0.2">
      <c r="B26" s="22"/>
      <c r="C26" s="112" t="s">
        <v>202</v>
      </c>
    </row>
    <row r="27" spans="2:3" ht="8.25" customHeight="1" x14ac:dyDescent="0.2">
      <c r="C27" s="108"/>
    </row>
    <row r="28" spans="2:3" ht="51.75" customHeight="1" x14ac:dyDescent="0.2">
      <c r="B28" s="22"/>
      <c r="C28" s="112" t="s">
        <v>203</v>
      </c>
    </row>
    <row r="29" spans="2:3" ht="20.25" customHeight="1" x14ac:dyDescent="0.2">
      <c r="B29" s="22"/>
      <c r="C29" s="4"/>
    </row>
    <row r="30" spans="2:3" ht="51" customHeight="1" x14ac:dyDescent="0.2">
      <c r="B30" s="22"/>
      <c r="C30" s="113" t="s">
        <v>190</v>
      </c>
    </row>
    <row r="31" spans="2:3" ht="21" customHeight="1" x14ac:dyDescent="0.2">
      <c r="B31" s="3"/>
      <c r="C31" s="4"/>
    </row>
    <row r="32" spans="2:3" ht="20.25" customHeight="1" x14ac:dyDescent="0.2">
      <c r="B32" s="3"/>
      <c r="C32" s="137" t="s">
        <v>181</v>
      </c>
    </row>
    <row r="33" spans="2:3" ht="24.75" customHeight="1" x14ac:dyDescent="0.2">
      <c r="B33" s="3"/>
      <c r="C33" s="4"/>
    </row>
    <row r="34" spans="2:3" ht="67.5" customHeight="1" x14ac:dyDescent="0.2">
      <c r="B34" s="22"/>
      <c r="C34" s="107" t="s">
        <v>167</v>
      </c>
    </row>
    <row r="35" spans="2:3" ht="12.75" x14ac:dyDescent="0.2"/>
    <row r="36" spans="2:3" ht="16.5" customHeight="1" x14ac:dyDescent="0.2">
      <c r="B36" s="22"/>
      <c r="C36" s="114" t="s">
        <v>168</v>
      </c>
    </row>
    <row r="37" spans="2:3" ht="12.75" x14ac:dyDescent="0.2">
      <c r="C37" s="108"/>
    </row>
    <row r="38" spans="2:3" ht="25.5" customHeight="1" x14ac:dyDescent="0.2">
      <c r="B38" s="22"/>
      <c r="C38" s="112" t="s">
        <v>146</v>
      </c>
    </row>
    <row r="39" spans="2:3" ht="8.25" customHeight="1" x14ac:dyDescent="0.2">
      <c r="C39" s="108"/>
    </row>
    <row r="40" spans="2:3" ht="32.25" customHeight="1" x14ac:dyDescent="0.2">
      <c r="B40" s="22"/>
      <c r="C40" s="112" t="s">
        <v>191</v>
      </c>
    </row>
    <row r="41" spans="2:3" ht="12.75" x14ac:dyDescent="0.2"/>
    <row r="42" spans="2:3" ht="243" customHeight="1" x14ac:dyDescent="0.2">
      <c r="B42" s="22"/>
      <c r="C42" s="2" t="s">
        <v>169</v>
      </c>
    </row>
    <row r="43" spans="2:3" ht="12.75" x14ac:dyDescent="0.2">
      <c r="B43" s="3"/>
      <c r="C43" s="2"/>
    </row>
    <row r="44" spans="2:3" ht="38.25" customHeight="1" x14ac:dyDescent="0.2">
      <c r="B44" s="22"/>
      <c r="C44" s="112" t="s">
        <v>192</v>
      </c>
    </row>
    <row r="45" spans="2:3" ht="12.75" x14ac:dyDescent="0.2">
      <c r="C45" s="108"/>
    </row>
    <row r="46" spans="2:3" ht="80.25" customHeight="1" x14ac:dyDescent="0.2">
      <c r="B46" s="22"/>
      <c r="C46" s="2" t="s">
        <v>188</v>
      </c>
    </row>
    <row r="47" spans="2:3" ht="15.75" customHeight="1" x14ac:dyDescent="0.2">
      <c r="B47" s="5"/>
      <c r="C47" s="6"/>
    </row>
    <row r="48" spans="2:3" ht="57" customHeight="1" x14ac:dyDescent="0.2">
      <c r="B48" s="22"/>
      <c r="C48" s="107" t="s">
        <v>170</v>
      </c>
    </row>
    <row r="49" spans="2:3" ht="48" customHeight="1" x14ac:dyDescent="0.2">
      <c r="B49" s="3"/>
      <c r="C49" s="115" t="s">
        <v>182</v>
      </c>
    </row>
    <row r="50" spans="2:3" ht="194.25" customHeight="1" x14ac:dyDescent="0.2">
      <c r="B50" s="3"/>
      <c r="C50" s="116" t="s">
        <v>171</v>
      </c>
    </row>
    <row r="51" spans="2:3" ht="16.5" customHeight="1" x14ac:dyDescent="0.2">
      <c r="B51" s="3"/>
      <c r="C51" s="116"/>
    </row>
    <row r="52" spans="2:3" ht="77.25" customHeight="1" x14ac:dyDescent="0.2">
      <c r="B52" s="3"/>
      <c r="C52" s="116" t="s">
        <v>147</v>
      </c>
    </row>
    <row r="53" spans="2:3" ht="6" customHeight="1" x14ac:dyDescent="0.2">
      <c r="B53" s="5"/>
      <c r="C53" s="6"/>
    </row>
    <row r="54" spans="2:3" ht="38.25" customHeight="1" x14ac:dyDescent="0.2">
      <c r="B54" s="22"/>
      <c r="C54" s="107" t="s">
        <v>148</v>
      </c>
    </row>
    <row r="55" spans="2:3" ht="8.25" customHeight="1" x14ac:dyDescent="0.2">
      <c r="B55" s="5"/>
      <c r="C55" s="6"/>
    </row>
    <row r="56" spans="2:3" ht="60.75" customHeight="1" x14ac:dyDescent="0.2">
      <c r="B56" s="22"/>
      <c r="C56" s="107" t="s">
        <v>183</v>
      </c>
    </row>
    <row r="57" spans="2:3" ht="6" customHeight="1" x14ac:dyDescent="0.2">
      <c r="B57" s="22"/>
      <c r="C57" s="2"/>
    </row>
    <row r="58" spans="2:3" ht="264" customHeight="1" x14ac:dyDescent="0.2">
      <c r="B58" s="22"/>
      <c r="C58" s="2" t="s">
        <v>149</v>
      </c>
    </row>
    <row r="59" spans="2:3" ht="270.75" customHeight="1" x14ac:dyDescent="0.2">
      <c r="B59" s="22"/>
      <c r="C59" s="2" t="s">
        <v>150</v>
      </c>
    </row>
    <row r="60" spans="2:3" ht="14.25" customHeight="1" x14ac:dyDescent="0.2">
      <c r="B60" s="22"/>
      <c r="C60" s="107"/>
    </row>
    <row r="61" spans="2:3" ht="20.25" customHeight="1" x14ac:dyDescent="0.2">
      <c r="B61" s="5"/>
      <c r="C61" s="137" t="s">
        <v>151</v>
      </c>
    </row>
    <row r="62" spans="2:3" ht="16.5" customHeight="1" x14ac:dyDescent="0.2">
      <c r="B62" s="5"/>
      <c r="C62" s="7"/>
    </row>
    <row r="63" spans="2:3" ht="70.5" customHeight="1" x14ac:dyDescent="0.2">
      <c r="B63" s="22"/>
      <c r="C63" s="107" t="s">
        <v>184</v>
      </c>
    </row>
    <row r="64" spans="2:3" ht="6.75" customHeight="1" x14ac:dyDescent="0.2">
      <c r="B64" s="5"/>
      <c r="C64" s="7"/>
    </row>
    <row r="65" spans="2:3" ht="36" customHeight="1" x14ac:dyDescent="0.2">
      <c r="B65" s="22"/>
      <c r="C65" s="107" t="s">
        <v>152</v>
      </c>
    </row>
    <row r="66" spans="2:3" ht="4.5" customHeight="1" x14ac:dyDescent="0.2">
      <c r="B66" s="5"/>
      <c r="C66" s="6"/>
    </row>
    <row r="67" spans="2:3" ht="33.75" customHeight="1" x14ac:dyDescent="0.2">
      <c r="B67" s="22"/>
      <c r="C67" s="112" t="s">
        <v>153</v>
      </c>
    </row>
    <row r="68" spans="2:3" ht="3" customHeight="1" x14ac:dyDescent="0.2">
      <c r="B68" s="5"/>
      <c r="C68" s="6"/>
    </row>
    <row r="69" spans="2:3" ht="35.25" customHeight="1" x14ac:dyDescent="0.2">
      <c r="B69" s="22"/>
      <c r="C69" s="107" t="s">
        <v>172</v>
      </c>
    </row>
    <row r="70" spans="2:3" ht="164.25" customHeight="1" x14ac:dyDescent="0.2">
      <c r="B70" s="3"/>
      <c r="C70" s="105" t="s">
        <v>185</v>
      </c>
    </row>
    <row r="71" spans="2:3" ht="38.25" customHeight="1" x14ac:dyDescent="0.2">
      <c r="B71" s="3"/>
      <c r="C71" s="107" t="s">
        <v>193</v>
      </c>
    </row>
    <row r="72" spans="2:3" ht="6.75" customHeight="1" x14ac:dyDescent="0.2">
      <c r="B72" s="5"/>
      <c r="C72" s="6"/>
    </row>
    <row r="73" spans="2:3" ht="96" customHeight="1" x14ac:dyDescent="0.2">
      <c r="B73" s="22"/>
      <c r="C73" s="107" t="s">
        <v>173</v>
      </c>
    </row>
    <row r="74" spans="2:3" ht="12.75" x14ac:dyDescent="0.2">
      <c r="B74" s="5"/>
      <c r="C74" s="6"/>
    </row>
    <row r="75" spans="2:3" ht="20.25" customHeight="1" x14ac:dyDescent="0.2">
      <c r="B75" s="5"/>
      <c r="C75" s="137" t="s">
        <v>154</v>
      </c>
    </row>
    <row r="76" spans="2:3" ht="15.75" x14ac:dyDescent="0.2">
      <c r="B76" s="5"/>
      <c r="C76" s="7"/>
    </row>
    <row r="77" spans="2:3" ht="48" customHeight="1" x14ac:dyDescent="0.2">
      <c r="B77" s="22"/>
      <c r="C77" s="107" t="s">
        <v>155</v>
      </c>
    </row>
    <row r="78" spans="2:3" ht="152.25" customHeight="1" x14ac:dyDescent="0.2">
      <c r="B78" s="3"/>
      <c r="C78" s="115" t="s">
        <v>156</v>
      </c>
    </row>
    <row r="79" spans="2:3" ht="12.75" customHeight="1" x14ac:dyDescent="0.2">
      <c r="B79" s="3"/>
      <c r="C79" s="106"/>
    </row>
    <row r="80" spans="2:3" ht="21.75" customHeight="1" x14ac:dyDescent="0.2">
      <c r="B80" s="5"/>
      <c r="C80" s="137" t="s">
        <v>157</v>
      </c>
    </row>
    <row r="81" spans="1:5" ht="15.75" x14ac:dyDescent="0.2">
      <c r="B81" s="5"/>
      <c r="C81" s="7"/>
    </row>
    <row r="82" spans="1:5" ht="41.25" customHeight="1" x14ac:dyDescent="0.2">
      <c r="A82" s="8"/>
      <c r="B82" s="22"/>
      <c r="C82" s="112" t="s">
        <v>158</v>
      </c>
      <c r="E82" s="8"/>
    </row>
    <row r="83" spans="1:5" ht="14.25" customHeight="1" x14ac:dyDescent="0.2">
      <c r="A83" s="8"/>
      <c r="B83" s="3"/>
      <c r="C83" s="4"/>
      <c r="E83" s="8"/>
    </row>
    <row r="84" spans="1:5" ht="24" customHeight="1" x14ac:dyDescent="0.2">
      <c r="B84" s="5"/>
      <c r="C84" s="137" t="s">
        <v>51</v>
      </c>
    </row>
    <row r="85" spans="1:5" ht="15.75" x14ac:dyDescent="0.2">
      <c r="B85" s="5"/>
      <c r="C85" s="7"/>
    </row>
    <row r="86" spans="1:5" ht="85.5" customHeight="1" x14ac:dyDescent="0.2">
      <c r="A86" s="8"/>
      <c r="B86" s="22"/>
      <c r="C86" s="107" t="s">
        <v>159</v>
      </c>
      <c r="E86" s="8"/>
    </row>
    <row r="87" spans="1:5" ht="405.75" customHeight="1" x14ac:dyDescent="0.2">
      <c r="A87" s="8"/>
      <c r="B87" s="3"/>
      <c r="C87" s="117" t="s">
        <v>187</v>
      </c>
      <c r="E87" s="8"/>
    </row>
    <row r="88" spans="1:5" ht="12.75" x14ac:dyDescent="0.2">
      <c r="B88" s="5"/>
      <c r="C88" s="6"/>
    </row>
    <row r="89" spans="1:5" ht="49.5" customHeight="1" x14ac:dyDescent="0.2">
      <c r="A89" s="8" t="s">
        <v>50</v>
      </c>
      <c r="B89" s="22"/>
      <c r="C89" s="107" t="s">
        <v>186</v>
      </c>
      <c r="E89" s="8" t="s">
        <v>50</v>
      </c>
    </row>
    <row r="90" spans="1:5" ht="19.5" customHeight="1" x14ac:dyDescent="0.2">
      <c r="A90" s="8"/>
      <c r="B90" s="22"/>
      <c r="C90" s="2"/>
      <c r="E90" s="8"/>
    </row>
    <row r="91" spans="1:5" ht="48" customHeight="1" x14ac:dyDescent="0.2">
      <c r="A91" s="8"/>
      <c r="B91" s="22"/>
      <c r="C91" s="113" t="s">
        <v>174</v>
      </c>
      <c r="E91" s="8"/>
    </row>
    <row r="92" spans="1:5" ht="21" customHeight="1" x14ac:dyDescent="0.2">
      <c r="B92" s="5"/>
      <c r="C92" s="2"/>
    </row>
    <row r="93" spans="1:5" ht="57.75" customHeight="1" x14ac:dyDescent="0.2">
      <c r="B93" s="5"/>
      <c r="C93" s="112" t="s">
        <v>175</v>
      </c>
    </row>
    <row r="94" spans="1:5" ht="6" customHeight="1" x14ac:dyDescent="0.2">
      <c r="B94" s="5"/>
      <c r="C94" s="2"/>
    </row>
    <row r="95" spans="1:5" ht="34.5" customHeight="1" x14ac:dyDescent="0.2">
      <c r="B95" s="5"/>
      <c r="C95" s="118" t="s">
        <v>176</v>
      </c>
    </row>
    <row r="96" spans="1:5" ht="8.25" customHeight="1" x14ac:dyDescent="0.2">
      <c r="B96" s="5"/>
      <c r="C96" s="2"/>
    </row>
    <row r="97" spans="2:3" ht="27.75" customHeight="1" x14ac:dyDescent="0.2">
      <c r="B97" s="5"/>
      <c r="C97" s="112" t="s">
        <v>177</v>
      </c>
    </row>
    <row r="98" spans="2:3" ht="9" customHeight="1" x14ac:dyDescent="0.2">
      <c r="B98" s="5"/>
      <c r="C98" s="2"/>
    </row>
    <row r="99" spans="2:3" ht="72.75" customHeight="1" x14ac:dyDescent="0.2">
      <c r="B99" s="5"/>
      <c r="C99" s="107" t="s">
        <v>178</v>
      </c>
    </row>
    <row r="100" spans="2:3" ht="8.25" customHeight="1" x14ac:dyDescent="0.2">
      <c r="B100" s="5"/>
      <c r="C100" s="2"/>
    </row>
    <row r="101" spans="2:3" ht="30" customHeight="1" x14ac:dyDescent="0.2">
      <c r="B101" s="5"/>
      <c r="C101" s="118" t="s">
        <v>179</v>
      </c>
    </row>
    <row r="102" spans="2:3" ht="24" customHeight="1" x14ac:dyDescent="0.2">
      <c r="B102" s="5"/>
      <c r="C102" s="2"/>
    </row>
    <row r="103" spans="2:3" ht="99" customHeight="1" x14ac:dyDescent="0.2">
      <c r="B103" s="5"/>
      <c r="C103" s="119" t="s">
        <v>160</v>
      </c>
    </row>
    <row r="104" spans="2:3" ht="15.75" customHeight="1" x14ac:dyDescent="0.25">
      <c r="B104" s="9"/>
    </row>
    <row r="105" spans="2:3" ht="15.75" hidden="1" customHeight="1" x14ac:dyDescent="0.25">
      <c r="B105" s="9"/>
      <c r="C105" s="2" t="s">
        <v>161</v>
      </c>
    </row>
    <row r="106" spans="2:3" ht="12.75" hidden="1" customHeight="1" x14ac:dyDescent="0.2">
      <c r="C106" s="6"/>
    </row>
    <row r="107" spans="2:3" ht="12.75" hidden="1" customHeight="1" x14ac:dyDescent="0.2">
      <c r="C107" s="107" t="s">
        <v>162</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D14" sqref="D14:E14"/>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20"/>
    </row>
    <row r="10" spans="1:15" ht="12.75" x14ac:dyDescent="0.2">
      <c r="A10" s="10"/>
    </row>
    <row r="11" spans="1:15" ht="12.75" x14ac:dyDescent="0.2">
      <c r="A11" s="10"/>
    </row>
    <row r="12" spans="1:15" ht="30" customHeight="1" x14ac:dyDescent="0.2">
      <c r="A12" s="10"/>
      <c r="C12" s="206" t="s">
        <v>195</v>
      </c>
      <c r="D12" s="207"/>
      <c r="E12" s="201" t="s">
        <v>206</v>
      </c>
      <c r="F12" s="201"/>
      <c r="G12" s="201"/>
      <c r="H12" s="201"/>
      <c r="I12" s="201"/>
      <c r="J12" s="201"/>
      <c r="K12" s="18"/>
    </row>
    <row r="13" spans="1:15" ht="18" customHeight="1" x14ac:dyDescent="0.2">
      <c r="A13" s="10"/>
    </row>
    <row r="14" spans="1:15" ht="18" customHeight="1" x14ac:dyDescent="0.2">
      <c r="A14" s="10"/>
      <c r="C14" s="17" t="s">
        <v>79</v>
      </c>
      <c r="D14" s="208">
        <v>2024</v>
      </c>
      <c r="E14" s="209"/>
    </row>
    <row r="15" spans="1:15" ht="12.75" x14ac:dyDescent="0.2">
      <c r="A15" s="10"/>
    </row>
    <row r="16" spans="1:15" ht="12.75" x14ac:dyDescent="0.2">
      <c r="A16" s="10"/>
    </row>
    <row r="17" spans="1:12" ht="35.25" customHeight="1" x14ac:dyDescent="0.2">
      <c r="A17" s="10"/>
      <c r="C17" s="202" t="s">
        <v>204</v>
      </c>
      <c r="D17" s="203"/>
      <c r="E17" s="203"/>
      <c r="F17" s="203"/>
      <c r="G17" s="200" t="s">
        <v>207</v>
      </c>
      <c r="H17" s="200"/>
      <c r="I17" s="200"/>
      <c r="J17" s="200"/>
      <c r="K17" s="19"/>
    </row>
    <row r="18" spans="1:12" ht="15.75" customHeight="1" x14ac:dyDescent="0.2">
      <c r="A18" s="10"/>
    </row>
    <row r="19" spans="1:12" ht="35.25" customHeight="1" x14ac:dyDescent="0.2">
      <c r="A19" s="10"/>
      <c r="C19" s="210" t="s">
        <v>93</v>
      </c>
      <c r="D19" s="211"/>
      <c r="E19" s="211"/>
      <c r="F19" s="211"/>
      <c r="G19" s="200" t="s">
        <v>208</v>
      </c>
      <c r="H19" s="200"/>
      <c r="I19" s="200"/>
      <c r="J19" s="200"/>
      <c r="K19" s="20"/>
      <c r="L19" s="20"/>
    </row>
    <row r="20" spans="1:12" ht="15.75" customHeight="1" x14ac:dyDescent="0.2">
      <c r="A20" s="10"/>
      <c r="C20" s="12"/>
    </row>
    <row r="21" spans="1:12" ht="35.25" customHeight="1" x14ac:dyDescent="0.2">
      <c r="A21" s="10"/>
      <c r="C21" s="204" t="s">
        <v>94</v>
      </c>
      <c r="D21" s="205"/>
      <c r="E21" s="205"/>
      <c r="F21" s="205"/>
      <c r="G21" s="200" t="s">
        <v>209</v>
      </c>
      <c r="H21" s="200"/>
      <c r="I21" s="200"/>
      <c r="J21" s="20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54</v>
      </c>
    </row>
    <row r="97" spans="13:13" ht="13.5" hidden="1" customHeight="1" x14ac:dyDescent="0.2">
      <c r="M97" s="21" t="s">
        <v>56</v>
      </c>
    </row>
    <row r="98" spans="13:13" ht="13.5" hidden="1" customHeight="1" x14ac:dyDescent="0.2">
      <c r="M98" s="21" t="s">
        <v>57</v>
      </c>
    </row>
    <row r="99" spans="13:13" ht="13.5" hidden="1" customHeight="1" x14ac:dyDescent="0.2">
      <c r="M99" s="21" t="s">
        <v>58</v>
      </c>
    </row>
    <row r="100" spans="13:13" ht="13.5" hidden="1" customHeight="1" x14ac:dyDescent="0.2">
      <c r="M100" s="21" t="s">
        <v>59</v>
      </c>
    </row>
    <row r="101" spans="13:13" ht="13.5" hidden="1" customHeight="1" x14ac:dyDescent="0.2">
      <c r="M101" s="21" t="s">
        <v>60</v>
      </c>
    </row>
    <row r="102" spans="13:13" ht="13.5" hidden="1" customHeight="1" x14ac:dyDescent="0.2">
      <c r="M102" s="21" t="s">
        <v>61</v>
      </c>
    </row>
    <row r="103" spans="13:13" ht="13.5" hidden="1" customHeight="1" x14ac:dyDescent="0.2">
      <c r="M103" s="21" t="s">
        <v>62</v>
      </c>
    </row>
    <row r="104" spans="13:13" ht="13.5" hidden="1" customHeight="1" x14ac:dyDescent="0.2">
      <c r="M104" s="21" t="s">
        <v>63</v>
      </c>
    </row>
    <row r="105" spans="13:13" ht="13.5" hidden="1" customHeight="1" x14ac:dyDescent="0.2">
      <c r="M105" s="21" t="s">
        <v>64</v>
      </c>
    </row>
    <row r="106" spans="13:13" ht="13.5" hidden="1" customHeight="1" x14ac:dyDescent="0.2">
      <c r="M106" s="21" t="s">
        <v>65</v>
      </c>
    </row>
    <row r="107" spans="13:13" ht="13.5" hidden="1" customHeight="1" x14ac:dyDescent="0.2">
      <c r="M107" s="21" t="s">
        <v>66</v>
      </c>
    </row>
    <row r="108" spans="13:13" ht="13.5" hidden="1" customHeight="1" x14ac:dyDescent="0.2">
      <c r="M108" s="21" t="s">
        <v>67</v>
      </c>
    </row>
    <row r="109" spans="13:13" ht="13.5" hidden="1" customHeight="1" x14ac:dyDescent="0.2">
      <c r="M109" s="21" t="s">
        <v>68</v>
      </c>
    </row>
    <row r="110" spans="13:13" ht="13.5" hidden="1" customHeight="1" x14ac:dyDescent="0.2">
      <c r="M110" s="21" t="s">
        <v>69</v>
      </c>
    </row>
    <row r="111" spans="13:13" ht="13.5" hidden="1" customHeight="1" x14ac:dyDescent="0.2">
      <c r="M111" s="21" t="s">
        <v>70</v>
      </c>
    </row>
    <row r="112" spans="13:13" ht="13.5" hidden="1" customHeight="1" x14ac:dyDescent="0.2">
      <c r="M112" s="21" t="s">
        <v>71</v>
      </c>
    </row>
    <row r="113" spans="13:13" ht="13.5" hidden="1" customHeight="1" x14ac:dyDescent="0.2">
      <c r="M113" s="21" t="s">
        <v>72</v>
      </c>
    </row>
    <row r="114" spans="13:13" ht="13.5" hidden="1" customHeight="1" x14ac:dyDescent="0.2">
      <c r="M114" s="21" t="s">
        <v>73</v>
      </c>
    </row>
    <row r="115" spans="13:13" ht="13.5" hidden="1" customHeight="1" x14ac:dyDescent="0.2">
      <c r="M115" s="21" t="s">
        <v>74</v>
      </c>
    </row>
    <row r="116" spans="13:13" ht="13.5" hidden="1" customHeight="1" x14ac:dyDescent="0.2">
      <c r="M116" s="21" t="s">
        <v>55</v>
      </c>
    </row>
    <row r="117" spans="13:13" ht="13.5" hidden="1" customHeight="1" x14ac:dyDescent="0.2">
      <c r="M117" s="21" t="s">
        <v>189</v>
      </c>
    </row>
    <row r="118" spans="13:13" ht="13.5" hidden="1" customHeight="1" x14ac:dyDescent="0.2">
      <c r="M118" s="11" t="s">
        <v>189</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R37"/>
  <sheetViews>
    <sheetView showGridLines="0" showZeros="0" topLeftCell="A25" zoomScale="80" zoomScaleNormal="80" workbookViewId="0">
      <pane xSplit="1" ySplit="3" topLeftCell="AI29" activePane="bottomRight" state="frozen"/>
      <selection activeCell="A25" sqref="A25"/>
      <selection pane="topRight" activeCell="B25" sqref="B25"/>
      <selection pane="bottomLeft" activeCell="A28" sqref="A28"/>
      <selection pane="bottomRight" activeCell="Z33" sqref="Z33"/>
    </sheetView>
  </sheetViews>
  <sheetFormatPr baseColWidth="10" defaultColWidth="11.42578125" defaultRowHeight="14.25" x14ac:dyDescent="0.2"/>
  <cols>
    <col min="1" max="1" width="11.140625" style="60" customWidth="1"/>
    <col min="2" max="2" width="23.7109375" style="60" customWidth="1"/>
    <col min="3" max="3" width="13.42578125" style="60" customWidth="1"/>
    <col min="4" max="4" width="29.85546875" style="60" customWidth="1"/>
    <col min="5" max="5" width="33.5703125" style="60" customWidth="1"/>
    <col min="6" max="6" width="13.7109375" style="60" customWidth="1"/>
    <col min="7" max="7" width="13.5703125" style="60" customWidth="1"/>
    <col min="8" max="8" width="22.140625" style="60" customWidth="1"/>
    <col min="9" max="9" width="9.5703125" style="60" customWidth="1"/>
    <col min="10" max="10" width="37" style="60" customWidth="1"/>
    <col min="11" max="11" width="16.5703125" style="60" customWidth="1"/>
    <col min="12" max="12" width="11.42578125" style="60" customWidth="1"/>
    <col min="13" max="13" width="33.140625" style="60" customWidth="1"/>
    <col min="14" max="14" width="13" style="61" customWidth="1"/>
    <col min="15" max="15" width="16.28515625" style="60" customWidth="1"/>
    <col min="16" max="16" width="13" style="60" customWidth="1"/>
    <col min="17" max="17" width="13.42578125" style="61" customWidth="1"/>
    <col min="18" max="18" width="0.5703125" style="61" customWidth="1"/>
    <col min="19" max="19" width="8.85546875" style="60" customWidth="1"/>
    <col min="20" max="20" width="49.28515625" style="62" customWidth="1"/>
    <col min="21" max="21" width="10.28515625" style="61" bestFit="1" customWidth="1"/>
    <col min="22" max="22" width="18.140625" style="61" customWidth="1"/>
    <col min="23" max="23" width="15.140625" style="61" customWidth="1"/>
    <col min="24" max="24" width="12.140625" style="61" customWidth="1"/>
    <col min="25" max="25" width="11.28515625" style="61" customWidth="1"/>
    <col min="26" max="26" width="19.140625" style="61" customWidth="1"/>
    <col min="27" max="28" width="8.28515625" style="61" customWidth="1"/>
    <col min="29" max="29" width="21.5703125" style="61" customWidth="1"/>
    <col min="30" max="31" width="7.7109375" style="61" customWidth="1"/>
    <col min="32" max="33" width="20.7109375" style="60" customWidth="1"/>
    <col min="34" max="35" width="7.7109375" style="61" customWidth="1"/>
    <col min="36" max="38" width="7" style="60" customWidth="1"/>
    <col min="39" max="42" width="12.7109375" style="63" customWidth="1"/>
    <col min="43" max="43" width="26.85546875" style="60" customWidth="1"/>
    <col min="44" max="44" width="75.85546875" style="60" customWidth="1"/>
    <col min="45" max="16384" width="11.42578125" style="64"/>
  </cols>
  <sheetData>
    <row r="1" spans="3:43" ht="0.95" hidden="1" customHeight="1" x14ac:dyDescent="0.2"/>
    <row r="2" spans="3:43" ht="0.95" hidden="1" customHeight="1" x14ac:dyDescent="0.2">
      <c r="C2" s="60" t="s">
        <v>75</v>
      </c>
      <c r="F2" s="60" t="s">
        <v>39</v>
      </c>
      <c r="G2" s="60" t="s">
        <v>36</v>
      </c>
      <c r="K2" s="60" t="s">
        <v>82</v>
      </c>
      <c r="L2" s="61" t="s">
        <v>89</v>
      </c>
      <c r="N2" s="61">
        <v>1</v>
      </c>
      <c r="O2" s="61">
        <v>1</v>
      </c>
      <c r="Q2" s="61" t="s">
        <v>9</v>
      </c>
      <c r="U2" s="61" t="s">
        <v>6</v>
      </c>
      <c r="V2" s="61" t="s">
        <v>9</v>
      </c>
      <c r="Z2" s="61" t="s">
        <v>31</v>
      </c>
      <c r="AF2" s="61">
        <v>1</v>
      </c>
      <c r="AG2" s="61">
        <v>1</v>
      </c>
    </row>
    <row r="3" spans="3:43" ht="0.95" hidden="1" customHeight="1" x14ac:dyDescent="0.2">
      <c r="C3" s="60" t="s">
        <v>34</v>
      </c>
      <c r="F3" s="60" t="s">
        <v>40</v>
      </c>
      <c r="G3" s="60" t="s">
        <v>4</v>
      </c>
      <c r="K3" s="60" t="s">
        <v>84</v>
      </c>
      <c r="L3" s="61" t="s">
        <v>7</v>
      </c>
      <c r="N3" s="61">
        <v>2</v>
      </c>
      <c r="O3" s="61">
        <v>2</v>
      </c>
      <c r="Q3" s="61" t="s">
        <v>29</v>
      </c>
      <c r="U3" s="61" t="s">
        <v>8</v>
      </c>
      <c r="V3" s="61" t="s">
        <v>29</v>
      </c>
      <c r="Z3" s="61" t="s">
        <v>32</v>
      </c>
      <c r="AF3" s="61">
        <v>2</v>
      </c>
      <c r="AG3" s="61">
        <v>2</v>
      </c>
      <c r="AQ3" s="60" t="s">
        <v>109</v>
      </c>
    </row>
    <row r="4" spans="3:43" ht="0.95" hidden="1" customHeight="1" x14ac:dyDescent="0.2">
      <c r="C4" s="60" t="s">
        <v>35</v>
      </c>
      <c r="F4" s="60" t="s">
        <v>41</v>
      </c>
      <c r="G4" s="60" t="s">
        <v>37</v>
      </c>
      <c r="K4" s="60" t="s">
        <v>83</v>
      </c>
      <c r="N4" s="61">
        <v>3</v>
      </c>
      <c r="O4" s="61">
        <v>3</v>
      </c>
      <c r="U4" s="61" t="s">
        <v>30</v>
      </c>
      <c r="AF4" s="61">
        <v>3</v>
      </c>
      <c r="AG4" s="61">
        <v>3</v>
      </c>
      <c r="AQ4" s="60" t="s">
        <v>110</v>
      </c>
    </row>
    <row r="5" spans="3:43" ht="0.95" hidden="1" customHeight="1" x14ac:dyDescent="0.2">
      <c r="C5" s="60" t="s">
        <v>135</v>
      </c>
      <c r="G5" s="60" t="s">
        <v>38</v>
      </c>
      <c r="K5" s="60" t="s">
        <v>85</v>
      </c>
      <c r="N5" s="61">
        <v>4</v>
      </c>
      <c r="O5" s="61">
        <v>4</v>
      </c>
      <c r="AF5" s="61">
        <v>4</v>
      </c>
      <c r="AG5" s="61">
        <v>4</v>
      </c>
      <c r="AQ5" s="60" t="s">
        <v>111</v>
      </c>
    </row>
    <row r="6" spans="3:43" ht="0.95" hidden="1" customHeight="1" x14ac:dyDescent="0.2">
      <c r="G6" s="60" t="s">
        <v>5</v>
      </c>
      <c r="K6" s="60" t="s">
        <v>86</v>
      </c>
      <c r="N6" s="61">
        <v>5</v>
      </c>
      <c r="O6" s="61">
        <v>5</v>
      </c>
      <c r="AF6" s="61">
        <v>5</v>
      </c>
      <c r="AG6" s="61">
        <v>5</v>
      </c>
      <c r="AQ6" s="60" t="s">
        <v>112</v>
      </c>
    </row>
    <row r="7" spans="3:43" ht="0.95" hidden="1" customHeight="1" x14ac:dyDescent="0.2">
      <c r="G7" s="60" t="s">
        <v>136</v>
      </c>
      <c r="K7" s="60" t="s">
        <v>87</v>
      </c>
      <c r="N7" s="61">
        <v>6</v>
      </c>
      <c r="O7" s="61">
        <v>6</v>
      </c>
      <c r="AF7" s="61">
        <v>6</v>
      </c>
      <c r="AG7" s="61">
        <v>6</v>
      </c>
      <c r="AQ7" s="60" t="s">
        <v>145</v>
      </c>
    </row>
    <row r="8" spans="3:43" ht="0.95" hidden="1" customHeight="1" x14ac:dyDescent="0.2">
      <c r="G8" s="60" t="s">
        <v>137</v>
      </c>
      <c r="K8" s="60" t="s">
        <v>88</v>
      </c>
      <c r="N8" s="61">
        <v>7</v>
      </c>
      <c r="O8" s="61">
        <v>7</v>
      </c>
      <c r="AF8" s="61">
        <v>7</v>
      </c>
      <c r="AG8" s="61">
        <v>7</v>
      </c>
    </row>
    <row r="9" spans="3:43" ht="0.95" hidden="1" customHeight="1" x14ac:dyDescent="0.2">
      <c r="G9" s="60" t="s">
        <v>138</v>
      </c>
      <c r="N9" s="61">
        <v>8</v>
      </c>
      <c r="O9" s="61">
        <v>8</v>
      </c>
      <c r="AF9" s="61">
        <v>8</v>
      </c>
      <c r="AG9" s="61">
        <v>8</v>
      </c>
    </row>
    <row r="10" spans="3:43" ht="0.95" hidden="1" customHeight="1" x14ac:dyDescent="0.2">
      <c r="G10" s="60" t="s">
        <v>139</v>
      </c>
      <c r="N10" s="61">
        <v>9</v>
      </c>
      <c r="O10" s="61">
        <v>9</v>
      </c>
      <c r="AF10" s="61">
        <v>9</v>
      </c>
      <c r="AG10" s="61">
        <v>9</v>
      </c>
    </row>
    <row r="11" spans="3:43" ht="0.95" hidden="1" customHeight="1" x14ac:dyDescent="0.2">
      <c r="G11" s="60" t="s">
        <v>140</v>
      </c>
      <c r="N11" s="61">
        <v>10</v>
      </c>
      <c r="O11" s="61">
        <v>10</v>
      </c>
      <c r="AF11" s="61">
        <v>10</v>
      </c>
      <c r="AG11" s="61">
        <v>10</v>
      </c>
    </row>
    <row r="12" spans="3:43" ht="0.95" hidden="1" customHeight="1" x14ac:dyDescent="0.2">
      <c r="G12" s="60" t="s">
        <v>141</v>
      </c>
      <c r="O12" s="61"/>
    </row>
    <row r="13" spans="3:43" ht="0.95" hidden="1" customHeight="1" x14ac:dyDescent="0.2">
      <c r="G13" s="60" t="s">
        <v>142</v>
      </c>
      <c r="I13" s="60" t="b">
        <f>IF(Matriz_V8!AR28="","")</f>
        <v>0</v>
      </c>
      <c r="M13" s="64"/>
      <c r="O13" s="61"/>
    </row>
    <row r="14" spans="3:43" ht="0.95" hidden="1" customHeight="1" x14ac:dyDescent="0.2">
      <c r="G14" s="60" t="s">
        <v>144</v>
      </c>
      <c r="H14" s="60" t="b">
        <f>IF(Matriz_V8!J33="","")</f>
        <v>0</v>
      </c>
      <c r="M14" s="64"/>
      <c r="O14" s="61"/>
    </row>
    <row r="15" spans="3:43" ht="0.95" hidden="1" customHeight="1" x14ac:dyDescent="0.2">
      <c r="G15" s="60" t="s">
        <v>143</v>
      </c>
      <c r="M15" s="64"/>
      <c r="O15" s="61"/>
    </row>
    <row r="16" spans="3:43" ht="0.95" hidden="1" customHeight="1" x14ac:dyDescent="0.2">
      <c r="M16" s="64"/>
      <c r="O16" s="61"/>
    </row>
    <row r="17" spans="1:44" x14ac:dyDescent="0.2">
      <c r="A17" s="147">
        <v>40577</v>
      </c>
      <c r="J17" s="65" t="s">
        <v>96</v>
      </c>
      <c r="M17" s="64"/>
    </row>
    <row r="18" spans="1:44" ht="28.5" customHeight="1" x14ac:dyDescent="0.25">
      <c r="I18" s="66"/>
      <c r="L18" s="64"/>
      <c r="M18" s="64"/>
      <c r="AM18" s="67"/>
      <c r="AN18" s="67"/>
      <c r="AO18" s="67"/>
      <c r="AP18" s="67"/>
    </row>
    <row r="19" spans="1:44" ht="28.5" customHeight="1" x14ac:dyDescent="0.25">
      <c r="G19" s="68" t="s">
        <v>95</v>
      </c>
      <c r="H19" s="69"/>
      <c r="J19" s="70"/>
      <c r="K19" s="71"/>
      <c r="L19" s="72"/>
      <c r="M19" s="64"/>
      <c r="O19" s="61"/>
    </row>
    <row r="20" spans="1:44" ht="30.75" customHeight="1" x14ac:dyDescent="0.25">
      <c r="A20" s="241" t="s">
        <v>92</v>
      </c>
      <c r="B20" s="242"/>
      <c r="C20" s="35" t="e">
        <f>IF(E11&lt;&gt;" ",+'Información General'!#REF!,"")</f>
        <v>#REF!</v>
      </c>
      <c r="J20" s="243" t="str">
        <f>IF(+'Información General'!G19="","",'Información General'!G19&amp;", 
"&amp;'Información General'!C19)</f>
        <v>L.C. José María Guevara Hernández, 
Coordinador de Control Interno</v>
      </c>
      <c r="K20" s="244"/>
      <c r="L20" s="73"/>
      <c r="M20" s="64"/>
    </row>
    <row r="21" spans="1:44" ht="20.25" customHeight="1" x14ac:dyDescent="0.2">
      <c r="G21" s="70"/>
      <c r="H21" s="70"/>
      <c r="J21" s="65" t="s">
        <v>97</v>
      </c>
      <c r="L21" s="72"/>
      <c r="M21" s="64"/>
      <c r="O21" s="61"/>
    </row>
    <row r="22" spans="1:44" ht="32.25" customHeight="1" x14ac:dyDescent="0.2">
      <c r="B22" s="74" t="s">
        <v>114</v>
      </c>
      <c r="C22" s="216" t="str">
        <f>IF(E13&lt;&gt;" ",+'Información General'!E12,"")</f>
        <v>Municipio de Tulancingo de Bravo</v>
      </c>
      <c r="D22" s="217"/>
      <c r="E22" s="217"/>
      <c r="F22" s="75"/>
      <c r="G22" s="243" t="str">
        <f>IF(+'Información General'!G17="","",'Información General'!G17&amp;", 
"&amp;'Información General'!C17)</f>
        <v>C. Lorena García Cázares, 
Titular de la Institución o Presidente Municipal</v>
      </c>
      <c r="H22" s="244"/>
      <c r="J22" s="70"/>
      <c r="K22" s="76"/>
      <c r="M22" s="64"/>
    </row>
    <row r="23" spans="1:44" ht="30.75" customHeight="1" x14ac:dyDescent="0.2">
      <c r="J23" s="243" t="str">
        <f>IF(+'Información General'!G21="","",'Información General'!G21&amp;", 
"&amp;'Información General'!C21)</f>
        <v>Lic. Rodolfo Márquez Mercado, 
  Enlace de Administración de Riesgos</v>
      </c>
      <c r="K23" s="244"/>
      <c r="M23" s="64"/>
      <c r="O23" s="61"/>
    </row>
    <row r="24" spans="1:44" x14ac:dyDescent="0.2">
      <c r="M24" s="64"/>
    </row>
    <row r="25" spans="1:44" s="155" customFormat="1" ht="46.5" customHeight="1" x14ac:dyDescent="0.25">
      <c r="A25" s="246" t="s">
        <v>26</v>
      </c>
      <c r="B25" s="246"/>
      <c r="C25" s="246"/>
      <c r="D25" s="246"/>
      <c r="E25" s="246"/>
      <c r="F25" s="246"/>
      <c r="G25" s="246"/>
      <c r="H25" s="246"/>
      <c r="I25" s="246"/>
      <c r="J25" s="246"/>
      <c r="K25" s="246"/>
      <c r="L25" s="246"/>
      <c r="M25" s="246"/>
      <c r="N25" s="246"/>
      <c r="O25" s="246"/>
      <c r="P25" s="246"/>
      <c r="Q25" s="222" t="s">
        <v>27</v>
      </c>
      <c r="R25" s="222"/>
      <c r="S25" s="222"/>
      <c r="T25" s="222"/>
      <c r="U25" s="222"/>
      <c r="V25" s="222"/>
      <c r="W25" s="222"/>
      <c r="X25" s="222"/>
      <c r="Y25" s="222"/>
      <c r="Z25" s="222"/>
      <c r="AA25" s="222"/>
      <c r="AB25" s="222"/>
      <c r="AC25" s="222"/>
      <c r="AD25" s="153"/>
      <c r="AE25" s="153"/>
      <c r="AF25" s="227" t="s">
        <v>113</v>
      </c>
      <c r="AG25" s="227"/>
      <c r="AH25" s="153"/>
      <c r="AI25" s="153"/>
      <c r="AJ25" s="154"/>
      <c r="AK25" s="154"/>
      <c r="AL25" s="154"/>
      <c r="AM25" s="231" t="str">
        <f>+"IV. MAPA 
DE RIESGOS    "&amp;'Información General'!D14</f>
        <v>IV. MAPA 
DE RIESGOS    2024</v>
      </c>
      <c r="AN25" s="231"/>
      <c r="AO25" s="231"/>
      <c r="AP25" s="231"/>
      <c r="AQ25" s="228" t="s">
        <v>28</v>
      </c>
      <c r="AR25" s="228"/>
    </row>
    <row r="26" spans="1:44" s="159" customFormat="1" ht="35.25" customHeight="1" x14ac:dyDescent="0.25">
      <c r="A26" s="229" t="s">
        <v>23</v>
      </c>
      <c r="B26" s="229" t="s">
        <v>22</v>
      </c>
      <c r="C26" s="229" t="s">
        <v>76</v>
      </c>
      <c r="D26" s="229"/>
      <c r="E26" s="229" t="s">
        <v>105</v>
      </c>
      <c r="F26" s="229" t="s">
        <v>80</v>
      </c>
      <c r="G26" s="230" t="s">
        <v>24</v>
      </c>
      <c r="H26" s="230"/>
      <c r="I26" s="149" t="s">
        <v>106</v>
      </c>
      <c r="J26" s="150"/>
      <c r="K26" s="150"/>
      <c r="L26" s="150"/>
      <c r="M26" s="229" t="s">
        <v>25</v>
      </c>
      <c r="N26" s="229" t="s">
        <v>20</v>
      </c>
      <c r="O26" s="229"/>
      <c r="P26" s="229"/>
      <c r="Q26" s="229" t="s">
        <v>10</v>
      </c>
      <c r="R26" s="148">
        <f>SUM(R28:R37)</f>
        <v>4</v>
      </c>
      <c r="S26" s="156" t="s">
        <v>107</v>
      </c>
      <c r="T26" s="157"/>
      <c r="U26" s="157"/>
      <c r="V26" s="158" t="s">
        <v>90</v>
      </c>
      <c r="W26" s="158"/>
      <c r="X26" s="158"/>
      <c r="Y26" s="158"/>
      <c r="Z26" s="158"/>
      <c r="AA26" s="148"/>
      <c r="AB26" s="148"/>
      <c r="AC26" s="229" t="s">
        <v>102</v>
      </c>
      <c r="AD26" s="148"/>
      <c r="AE26" s="148"/>
      <c r="AF26" s="229" t="s">
        <v>21</v>
      </c>
      <c r="AG26" s="229"/>
      <c r="AH26" s="148"/>
      <c r="AI26" s="148"/>
      <c r="AJ26" s="148"/>
      <c r="AK26" s="148"/>
      <c r="AL26" s="148"/>
      <c r="AM26" s="238" t="s">
        <v>43</v>
      </c>
      <c r="AN26" s="239"/>
      <c r="AO26" s="239"/>
      <c r="AP26" s="239"/>
      <c r="AQ26" s="229" t="s">
        <v>103</v>
      </c>
      <c r="AR26" s="229" t="s">
        <v>91</v>
      </c>
    </row>
    <row r="27" spans="1:44" s="168" customFormat="1" ht="63" customHeight="1" x14ac:dyDescent="0.2">
      <c r="A27" s="229"/>
      <c r="B27" s="229"/>
      <c r="C27" s="148" t="s">
        <v>53</v>
      </c>
      <c r="D27" s="148" t="s">
        <v>52</v>
      </c>
      <c r="E27" s="229"/>
      <c r="F27" s="229"/>
      <c r="G27" s="151" t="s">
        <v>53</v>
      </c>
      <c r="H27" s="148" t="s">
        <v>42</v>
      </c>
      <c r="I27" s="148" t="s">
        <v>12</v>
      </c>
      <c r="J27" s="148" t="s">
        <v>52</v>
      </c>
      <c r="K27" s="152" t="s">
        <v>81</v>
      </c>
      <c r="L27" s="148" t="s">
        <v>33</v>
      </c>
      <c r="M27" s="229"/>
      <c r="N27" s="148" t="s">
        <v>77</v>
      </c>
      <c r="O27" s="148" t="s">
        <v>78</v>
      </c>
      <c r="P27" s="148" t="s">
        <v>11</v>
      </c>
      <c r="Q27" s="229"/>
      <c r="R27" s="148">
        <f>COUNTIF(R28:R37,1)</f>
        <v>1</v>
      </c>
      <c r="S27" s="160" t="s">
        <v>104</v>
      </c>
      <c r="T27" s="160" t="s">
        <v>52</v>
      </c>
      <c r="U27" s="160" t="s">
        <v>33</v>
      </c>
      <c r="V27" s="161" t="s">
        <v>0</v>
      </c>
      <c r="W27" s="161" t="s">
        <v>1</v>
      </c>
      <c r="X27" s="161" t="s">
        <v>3</v>
      </c>
      <c r="Y27" s="161" t="s">
        <v>2</v>
      </c>
      <c r="Z27" s="148" t="s">
        <v>101</v>
      </c>
      <c r="AA27" s="148">
        <f>SUM(AA28:AA34)</f>
        <v>0</v>
      </c>
      <c r="AB27" s="148"/>
      <c r="AC27" s="245"/>
      <c r="AD27" s="162"/>
      <c r="AE27" s="162"/>
      <c r="AF27" s="148" t="s">
        <v>108</v>
      </c>
      <c r="AG27" s="148" t="s">
        <v>48</v>
      </c>
      <c r="AH27" s="162"/>
      <c r="AI27" s="162"/>
      <c r="AJ27" s="163"/>
      <c r="AK27" s="163"/>
      <c r="AL27" s="163"/>
      <c r="AM27" s="164" t="s">
        <v>44</v>
      </c>
      <c r="AN27" s="165" t="s">
        <v>45</v>
      </c>
      <c r="AO27" s="166" t="s">
        <v>46</v>
      </c>
      <c r="AP27" s="167" t="s">
        <v>47</v>
      </c>
      <c r="AQ27" s="229"/>
      <c r="AR27" s="229"/>
    </row>
    <row r="28" spans="1:44" s="174" customFormat="1" ht="38.25" customHeight="1" x14ac:dyDescent="0.25">
      <c r="A28" s="214">
        <v>1</v>
      </c>
      <c r="B28" s="215" t="s">
        <v>212</v>
      </c>
      <c r="C28" s="224" t="s">
        <v>135</v>
      </c>
      <c r="D28" s="224" t="s">
        <v>213</v>
      </c>
      <c r="E28" s="224" t="s">
        <v>222</v>
      </c>
      <c r="F28" s="224" t="s">
        <v>41</v>
      </c>
      <c r="G28" s="225" t="s">
        <v>4</v>
      </c>
      <c r="H28" s="249"/>
      <c r="I28" s="226">
        <v>1.1000000000000001</v>
      </c>
      <c r="J28" s="212" t="s">
        <v>214</v>
      </c>
      <c r="K28" s="232" t="s">
        <v>83</v>
      </c>
      <c r="L28" s="232" t="s">
        <v>89</v>
      </c>
      <c r="M28" s="250" t="s">
        <v>215</v>
      </c>
      <c r="N28" s="233">
        <v>5</v>
      </c>
      <c r="O28" s="233">
        <v>7</v>
      </c>
      <c r="P28" s="247" t="str">
        <f>IF(AND(N28&lt;&gt;"",O28&lt;&gt;""),IF(AND(N28&gt;5,O28&gt;5),"I",IF(AND(N28&lt;=5,O28&gt;5),"II",IF(AND(N28&gt;5,O28&lt;=5),"IV",IF(AND(N28&lt;=5,O28&lt;=5),"III")))),"")</f>
        <v>II</v>
      </c>
      <c r="Q28" s="232" t="s">
        <v>9</v>
      </c>
      <c r="R28" s="218">
        <f>IF(Q28="SI",1,IF(Q28="NO",3,0))</f>
        <v>1</v>
      </c>
      <c r="S28" s="169" t="s">
        <v>13</v>
      </c>
      <c r="T28" s="170" t="s">
        <v>216</v>
      </c>
      <c r="U28" s="171" t="s">
        <v>8</v>
      </c>
      <c r="V28" s="171" t="s">
        <v>9</v>
      </c>
      <c r="W28" s="171" t="s">
        <v>9</v>
      </c>
      <c r="X28" s="171" t="s">
        <v>9</v>
      </c>
      <c r="Y28" s="171" t="s">
        <v>29</v>
      </c>
      <c r="Z28" s="172" t="s">
        <v>210</v>
      </c>
      <c r="AA28" s="173">
        <f t="shared" ref="AA28:AA37" si="0">IF(Z28="Suficiente",1,0)</f>
        <v>0</v>
      </c>
      <c r="AB28" s="173">
        <f t="shared" ref="AB28:AB35" si="1">IF(Z28="Deficiente",1,0)</f>
        <v>0</v>
      </c>
      <c r="AC28" s="235" t="str">
        <f>IF(SUM(R28:R37)&gt;=1,IF((SUM(R28:R37)/COUNTA(Q28:Q37))=1,IF(SUM(AA28:AA34)&gt;=1,IF(SUM(AA28:AA34)/(SUM(AA28:AA34)+SUM(AB28:AB34))=100%,"SI","NO"),"NO"),"NO"),"")</f>
        <v>NO</v>
      </c>
      <c r="AD28" s="237" t="str">
        <f>IF($N28=1,"b","")</f>
        <v/>
      </c>
      <c r="AE28" s="237" t="str">
        <f>IF($O28=1,"b","")</f>
        <v/>
      </c>
      <c r="AF28" s="233">
        <v>5</v>
      </c>
      <c r="AG28" s="233">
        <v>7</v>
      </c>
      <c r="AH28" s="223">
        <f>IF(OR($AD28="b",$AE28="b"),2,0)</f>
        <v>0</v>
      </c>
      <c r="AI28" s="223">
        <f>IF(AND($N28=1,$AF28=1,$O28=1,$AG28=1),1,0)</f>
        <v>0</v>
      </c>
      <c r="AJ28" s="213">
        <f>IF(AF28&lt;&gt;"",IF(AI28=1,1,IF(OR($AF28&gt;$N28,AND($AC28="SI",$AF28=$N28),AND($AC28="NO",$AF28&lt;&gt;$N28)),0,1)),0)</f>
        <v>1</v>
      </c>
      <c r="AK28" s="213">
        <f>IF(AG28&lt;&gt;"",IF(AI28=1,1,IF(OR(AG28&gt;O28,AND(AC28="SI",AG28=O28),AND(AC28="NO",AG28&lt;&gt;O28)),0,1)),0)</f>
        <v>1</v>
      </c>
      <c r="AL28" s="213">
        <f>IF(AC28&lt;&gt;"",(+AI28+AJ28+AK28),0)</f>
        <v>2</v>
      </c>
      <c r="AM28" s="240" t="str">
        <f>IF($AL28&gt;=2,IF(AND($AF28="",$AG28=""),"",IF(AND($AF28&gt;5,$AG28&gt;5),"I","")),"")</f>
        <v/>
      </c>
      <c r="AN28" s="240" t="str">
        <f>IF($AL28&gt;=2,IF(AND($AF28="",$AG28=""),"",IF(AND($AF28&lt;6,$AG28&gt;5),"II","")),"")</f>
        <v>II</v>
      </c>
      <c r="AO28" s="240" t="str">
        <f>IF($AL28&gt;=2,IF(AND($AF28="",$AG28=""),"",IF(AND($AF28&lt;6,$AG28&lt;6),"III","")),"")</f>
        <v/>
      </c>
      <c r="AP28" s="240" t="str">
        <f>IF($AL28&gt;=2,IF(AND($AF28="",$AG28=""),"",IF(AND($AF28&gt;5,$AG28&lt;6),"IV","")),"")</f>
        <v/>
      </c>
      <c r="AQ28" s="234" t="s">
        <v>110</v>
      </c>
      <c r="AR28" s="232" t="s">
        <v>221</v>
      </c>
    </row>
    <row r="29" spans="1:44" s="174" customFormat="1" ht="38.25" x14ac:dyDescent="0.25">
      <c r="A29" s="214"/>
      <c r="B29" s="215"/>
      <c r="C29" s="224"/>
      <c r="D29" s="224"/>
      <c r="E29" s="224"/>
      <c r="F29" s="224"/>
      <c r="G29" s="225"/>
      <c r="H29" s="249"/>
      <c r="I29" s="226"/>
      <c r="J29" s="212"/>
      <c r="K29" s="232"/>
      <c r="L29" s="232"/>
      <c r="M29" s="250"/>
      <c r="N29" s="233"/>
      <c r="O29" s="233"/>
      <c r="P29" s="248"/>
      <c r="Q29" s="232"/>
      <c r="R29" s="219"/>
      <c r="S29" s="175" t="s">
        <v>14</v>
      </c>
      <c r="T29" s="176" t="s">
        <v>217</v>
      </c>
      <c r="U29" s="177" t="s">
        <v>8</v>
      </c>
      <c r="V29" s="177" t="s">
        <v>9</v>
      </c>
      <c r="W29" s="177" t="s">
        <v>9</v>
      </c>
      <c r="X29" s="177" t="s">
        <v>9</v>
      </c>
      <c r="Y29" s="177" t="s">
        <v>29</v>
      </c>
      <c r="Z29" s="178" t="s">
        <v>210</v>
      </c>
      <c r="AA29" s="179">
        <f t="shared" si="0"/>
        <v>0</v>
      </c>
      <c r="AB29" s="179">
        <f t="shared" si="1"/>
        <v>0</v>
      </c>
      <c r="AC29" s="235"/>
      <c r="AD29" s="237"/>
      <c r="AE29" s="237"/>
      <c r="AF29" s="233"/>
      <c r="AG29" s="233"/>
      <c r="AH29" s="223"/>
      <c r="AI29" s="223"/>
      <c r="AJ29" s="213"/>
      <c r="AK29" s="213"/>
      <c r="AL29" s="213"/>
      <c r="AM29" s="240"/>
      <c r="AN29" s="240"/>
      <c r="AO29" s="240"/>
      <c r="AP29" s="240"/>
      <c r="AQ29" s="234"/>
      <c r="AR29" s="232"/>
    </row>
    <row r="30" spans="1:44" s="174" customFormat="1" ht="17.100000000000001" customHeight="1" x14ac:dyDescent="0.25">
      <c r="A30" s="214"/>
      <c r="B30" s="215"/>
      <c r="C30" s="224"/>
      <c r="D30" s="224"/>
      <c r="E30" s="224"/>
      <c r="F30" s="224"/>
      <c r="G30" s="225"/>
      <c r="H30" s="249"/>
      <c r="I30" s="226"/>
      <c r="J30" s="212"/>
      <c r="K30" s="232"/>
      <c r="L30" s="232"/>
      <c r="M30" s="250"/>
      <c r="N30" s="233"/>
      <c r="O30" s="233"/>
      <c r="P30" s="248"/>
      <c r="Q30" s="232"/>
      <c r="R30" s="220"/>
      <c r="S30" s="180" t="s">
        <v>15</v>
      </c>
      <c r="T30" s="181"/>
      <c r="U30" s="182"/>
      <c r="V30" s="182"/>
      <c r="W30" s="182"/>
      <c r="X30" s="182"/>
      <c r="Y30" s="182"/>
      <c r="Z30" s="183" t="str">
        <f t="shared" ref="Z30:Z37" si="2">IF($T30&lt;&gt;"",IF(AND(V30="SI",W30="SI",X30="SI",Y30="SI"),"Suficiente",IF(OR(V30="NO",W30="NO",X30="NO",Y30="NO"),"Deficiente",IF(OR(V30="",W30="",X30="",Y30=""),"Falta Valorar el Control",""))),"")</f>
        <v/>
      </c>
      <c r="AA30" s="184">
        <f t="shared" si="0"/>
        <v>0</v>
      </c>
      <c r="AB30" s="185">
        <f t="shared" si="1"/>
        <v>0</v>
      </c>
      <c r="AC30" s="236"/>
      <c r="AD30" s="237"/>
      <c r="AE30" s="237"/>
      <c r="AF30" s="233"/>
      <c r="AG30" s="233"/>
      <c r="AH30" s="223"/>
      <c r="AI30" s="223"/>
      <c r="AJ30" s="213"/>
      <c r="AK30" s="213"/>
      <c r="AL30" s="213"/>
      <c r="AM30" s="240"/>
      <c r="AN30" s="240"/>
      <c r="AO30" s="240"/>
      <c r="AP30" s="240"/>
      <c r="AQ30" s="234"/>
      <c r="AR30" s="232"/>
    </row>
    <row r="31" spans="1:44" s="174" customFormat="1" ht="17.100000000000001" customHeight="1" x14ac:dyDescent="0.25">
      <c r="A31" s="214"/>
      <c r="B31" s="215"/>
      <c r="C31" s="224"/>
      <c r="D31" s="224"/>
      <c r="E31" s="224"/>
      <c r="F31" s="224"/>
      <c r="G31" s="225"/>
      <c r="H31" s="249"/>
      <c r="I31" s="226"/>
      <c r="J31" s="212"/>
      <c r="K31" s="232"/>
      <c r="L31" s="232"/>
      <c r="M31" s="250"/>
      <c r="N31" s="233"/>
      <c r="O31" s="233"/>
      <c r="P31" s="248"/>
      <c r="Q31" s="232"/>
      <c r="R31" s="220"/>
      <c r="S31" s="186" t="s">
        <v>16</v>
      </c>
      <c r="T31" s="139"/>
      <c r="U31" s="140"/>
      <c r="V31" s="140"/>
      <c r="W31" s="140"/>
      <c r="X31" s="140"/>
      <c r="Y31" s="140"/>
      <c r="Z31" s="141" t="str">
        <f t="shared" si="2"/>
        <v/>
      </c>
      <c r="AA31" s="142">
        <f t="shared" si="0"/>
        <v>0</v>
      </c>
      <c r="AB31" s="187">
        <f t="shared" si="1"/>
        <v>0</v>
      </c>
      <c r="AC31" s="236"/>
      <c r="AD31" s="237"/>
      <c r="AE31" s="237"/>
      <c r="AF31" s="233"/>
      <c r="AG31" s="233"/>
      <c r="AH31" s="223"/>
      <c r="AI31" s="223"/>
      <c r="AJ31" s="213"/>
      <c r="AK31" s="213"/>
      <c r="AL31" s="213"/>
      <c r="AM31" s="240"/>
      <c r="AN31" s="240"/>
      <c r="AO31" s="240"/>
      <c r="AP31" s="240"/>
      <c r="AQ31" s="234"/>
      <c r="AR31" s="232"/>
    </row>
    <row r="32" spans="1:44" s="174" customFormat="1" ht="17.100000000000001" customHeight="1" x14ac:dyDescent="0.25">
      <c r="A32" s="214"/>
      <c r="B32" s="215"/>
      <c r="C32" s="224"/>
      <c r="D32" s="224"/>
      <c r="E32" s="224"/>
      <c r="F32" s="224"/>
      <c r="G32" s="225"/>
      <c r="H32" s="249"/>
      <c r="I32" s="226"/>
      <c r="J32" s="212"/>
      <c r="K32" s="232"/>
      <c r="L32" s="232"/>
      <c r="M32" s="250"/>
      <c r="N32" s="233"/>
      <c r="O32" s="233"/>
      <c r="P32" s="248"/>
      <c r="Q32" s="232"/>
      <c r="R32" s="220"/>
      <c r="S32" s="186" t="s">
        <v>17</v>
      </c>
      <c r="T32" s="139"/>
      <c r="U32" s="140"/>
      <c r="V32" s="140"/>
      <c r="W32" s="140"/>
      <c r="X32" s="140"/>
      <c r="Y32" s="140"/>
      <c r="Z32" s="141" t="str">
        <f t="shared" si="2"/>
        <v/>
      </c>
      <c r="AA32" s="142">
        <f t="shared" si="0"/>
        <v>0</v>
      </c>
      <c r="AB32" s="187">
        <f t="shared" si="1"/>
        <v>0</v>
      </c>
      <c r="AC32" s="236"/>
      <c r="AD32" s="237"/>
      <c r="AE32" s="237"/>
      <c r="AF32" s="233"/>
      <c r="AG32" s="233"/>
      <c r="AH32" s="223"/>
      <c r="AI32" s="223"/>
      <c r="AJ32" s="213"/>
      <c r="AK32" s="213"/>
      <c r="AL32" s="213"/>
      <c r="AM32" s="240"/>
      <c r="AN32" s="240"/>
      <c r="AO32" s="240"/>
      <c r="AP32" s="240"/>
      <c r="AQ32" s="234"/>
      <c r="AR32" s="232"/>
    </row>
    <row r="33" spans="1:44" s="174" customFormat="1" ht="17.100000000000001" customHeight="1" x14ac:dyDescent="0.25">
      <c r="A33" s="214"/>
      <c r="B33" s="215"/>
      <c r="C33" s="224"/>
      <c r="D33" s="224"/>
      <c r="E33" s="224"/>
      <c r="F33" s="224"/>
      <c r="G33" s="225"/>
      <c r="H33" s="249"/>
      <c r="I33" s="226">
        <v>1.2</v>
      </c>
      <c r="J33" s="212" t="s">
        <v>220</v>
      </c>
      <c r="K33" s="232" t="s">
        <v>83</v>
      </c>
      <c r="L33" s="232" t="s">
        <v>89</v>
      </c>
      <c r="M33" s="250"/>
      <c r="N33" s="233"/>
      <c r="O33" s="233"/>
      <c r="P33" s="248"/>
      <c r="Q33" s="232" t="s">
        <v>29</v>
      </c>
      <c r="R33" s="221">
        <f>IF(Q33="SI",1,IF(Q33="NO",3,0))</f>
        <v>3</v>
      </c>
      <c r="S33" s="186" t="s">
        <v>18</v>
      </c>
      <c r="T33" s="139"/>
      <c r="U33" s="140"/>
      <c r="V33" s="140"/>
      <c r="W33" s="140"/>
      <c r="X33" s="140"/>
      <c r="Y33" s="140"/>
      <c r="Z33" s="141" t="str">
        <f t="shared" si="2"/>
        <v/>
      </c>
      <c r="AA33" s="142">
        <f t="shared" si="0"/>
        <v>0</v>
      </c>
      <c r="AB33" s="187">
        <f t="shared" si="1"/>
        <v>0</v>
      </c>
      <c r="AC33" s="236"/>
      <c r="AD33" s="237"/>
      <c r="AE33" s="237"/>
      <c r="AF33" s="233"/>
      <c r="AG33" s="233"/>
      <c r="AH33" s="223"/>
      <c r="AI33" s="223"/>
      <c r="AJ33" s="213"/>
      <c r="AK33" s="213"/>
      <c r="AL33" s="213"/>
      <c r="AM33" s="240"/>
      <c r="AN33" s="240"/>
      <c r="AO33" s="240"/>
      <c r="AP33" s="240"/>
      <c r="AQ33" s="234"/>
      <c r="AR33" s="232"/>
    </row>
    <row r="34" spans="1:44" s="174" customFormat="1" ht="17.100000000000001" customHeight="1" x14ac:dyDescent="0.25">
      <c r="A34" s="214"/>
      <c r="B34" s="215"/>
      <c r="C34" s="224"/>
      <c r="D34" s="224"/>
      <c r="E34" s="224"/>
      <c r="F34" s="224"/>
      <c r="G34" s="225"/>
      <c r="H34" s="249"/>
      <c r="I34" s="226"/>
      <c r="J34" s="212"/>
      <c r="K34" s="232"/>
      <c r="L34" s="232"/>
      <c r="M34" s="250"/>
      <c r="N34" s="233"/>
      <c r="O34" s="233"/>
      <c r="P34" s="248"/>
      <c r="Q34" s="232"/>
      <c r="R34" s="220"/>
      <c r="S34" s="186" t="s">
        <v>19</v>
      </c>
      <c r="T34" s="139"/>
      <c r="U34" s="140"/>
      <c r="V34" s="140"/>
      <c r="W34" s="140"/>
      <c r="X34" s="140"/>
      <c r="Y34" s="140"/>
      <c r="Z34" s="141" t="str">
        <f t="shared" si="2"/>
        <v/>
      </c>
      <c r="AA34" s="142">
        <f t="shared" si="0"/>
        <v>0</v>
      </c>
      <c r="AB34" s="187">
        <f t="shared" si="1"/>
        <v>0</v>
      </c>
      <c r="AC34" s="236"/>
      <c r="AD34" s="237"/>
      <c r="AE34" s="237"/>
      <c r="AF34" s="233"/>
      <c r="AG34" s="233"/>
      <c r="AH34" s="223"/>
      <c r="AI34" s="223"/>
      <c r="AJ34" s="213"/>
      <c r="AK34" s="213"/>
      <c r="AL34" s="213"/>
      <c r="AM34" s="240"/>
      <c r="AN34" s="240"/>
      <c r="AO34" s="240"/>
      <c r="AP34" s="240"/>
      <c r="AQ34" s="234"/>
      <c r="AR34" s="232"/>
    </row>
    <row r="35" spans="1:44" s="174" customFormat="1" ht="17.100000000000001" customHeight="1" x14ac:dyDescent="0.25">
      <c r="A35" s="214"/>
      <c r="B35" s="215"/>
      <c r="C35" s="224"/>
      <c r="D35" s="224"/>
      <c r="E35" s="224"/>
      <c r="F35" s="224"/>
      <c r="G35" s="225"/>
      <c r="H35" s="249"/>
      <c r="I35" s="226"/>
      <c r="J35" s="212"/>
      <c r="K35" s="232"/>
      <c r="L35" s="232"/>
      <c r="M35" s="250"/>
      <c r="N35" s="233"/>
      <c r="O35" s="233"/>
      <c r="P35" s="248"/>
      <c r="Q35" s="232"/>
      <c r="R35" s="220"/>
      <c r="S35" s="186" t="s">
        <v>98</v>
      </c>
      <c r="T35" s="139" t="s">
        <v>194</v>
      </c>
      <c r="U35" s="140" t="s">
        <v>6</v>
      </c>
      <c r="V35" s="140" t="s">
        <v>9</v>
      </c>
      <c r="W35" s="140" t="s">
        <v>9</v>
      </c>
      <c r="X35" s="140" t="s">
        <v>9</v>
      </c>
      <c r="Y35" s="140" t="s">
        <v>9</v>
      </c>
      <c r="Z35" s="141" t="str">
        <f t="shared" si="2"/>
        <v>Suficiente</v>
      </c>
      <c r="AA35" s="142">
        <f>IF(Z35="Suficiente",1,0)</f>
        <v>1</v>
      </c>
      <c r="AB35" s="187">
        <f t="shared" si="1"/>
        <v>0</v>
      </c>
      <c r="AC35" s="236"/>
      <c r="AD35" s="237"/>
      <c r="AE35" s="237"/>
      <c r="AF35" s="233"/>
      <c r="AG35" s="233"/>
      <c r="AH35" s="223"/>
      <c r="AI35" s="223"/>
      <c r="AJ35" s="213"/>
      <c r="AK35" s="213"/>
      <c r="AL35" s="213"/>
      <c r="AM35" s="240"/>
      <c r="AN35" s="240"/>
      <c r="AO35" s="240"/>
      <c r="AP35" s="240"/>
      <c r="AQ35" s="234"/>
      <c r="AR35" s="232"/>
    </row>
    <row r="36" spans="1:44" s="174" customFormat="1" ht="17.100000000000001" customHeight="1" x14ac:dyDescent="0.25">
      <c r="A36" s="214"/>
      <c r="B36" s="215"/>
      <c r="C36" s="224"/>
      <c r="D36" s="224"/>
      <c r="E36" s="224"/>
      <c r="F36" s="224"/>
      <c r="G36" s="225"/>
      <c r="H36" s="249"/>
      <c r="I36" s="226"/>
      <c r="J36" s="212"/>
      <c r="K36" s="232"/>
      <c r="L36" s="232"/>
      <c r="M36" s="250"/>
      <c r="N36" s="233"/>
      <c r="O36" s="233"/>
      <c r="P36" s="248"/>
      <c r="Q36" s="232"/>
      <c r="R36" s="220"/>
      <c r="S36" s="186" t="s">
        <v>99</v>
      </c>
      <c r="T36" s="139"/>
      <c r="U36" s="140"/>
      <c r="V36" s="140"/>
      <c r="W36" s="140"/>
      <c r="X36" s="140"/>
      <c r="Y36" s="140"/>
      <c r="Z36" s="141" t="str">
        <f t="shared" si="2"/>
        <v/>
      </c>
      <c r="AA36" s="142">
        <f t="shared" si="0"/>
        <v>0</v>
      </c>
      <c r="AB36" s="187">
        <f t="shared" ref="AB36:AB37" si="3">IF(Z36="Deficiente",1,0)</f>
        <v>0</v>
      </c>
      <c r="AC36" s="236"/>
      <c r="AD36" s="237"/>
      <c r="AE36" s="237"/>
      <c r="AF36" s="233"/>
      <c r="AG36" s="233"/>
      <c r="AH36" s="223"/>
      <c r="AI36" s="223"/>
      <c r="AJ36" s="213"/>
      <c r="AK36" s="213"/>
      <c r="AL36" s="213"/>
      <c r="AM36" s="240"/>
      <c r="AN36" s="240"/>
      <c r="AO36" s="240"/>
      <c r="AP36" s="240"/>
      <c r="AQ36" s="234"/>
      <c r="AR36" s="232"/>
    </row>
    <row r="37" spans="1:44" s="174" customFormat="1" ht="17.100000000000001" customHeight="1" x14ac:dyDescent="0.25">
      <c r="A37" s="214"/>
      <c r="B37" s="215"/>
      <c r="C37" s="224"/>
      <c r="D37" s="224"/>
      <c r="E37" s="224"/>
      <c r="F37" s="224"/>
      <c r="G37" s="225"/>
      <c r="H37" s="249"/>
      <c r="I37" s="226"/>
      <c r="J37" s="212"/>
      <c r="K37" s="232"/>
      <c r="L37" s="232"/>
      <c r="M37" s="250"/>
      <c r="N37" s="233"/>
      <c r="O37" s="233"/>
      <c r="P37" s="248"/>
      <c r="Q37" s="232"/>
      <c r="R37" s="220"/>
      <c r="S37" s="188" t="s">
        <v>100</v>
      </c>
      <c r="T37" s="143"/>
      <c r="U37" s="144"/>
      <c r="V37" s="144"/>
      <c r="W37" s="144"/>
      <c r="X37" s="144"/>
      <c r="Y37" s="144"/>
      <c r="Z37" s="145" t="str">
        <f t="shared" si="2"/>
        <v/>
      </c>
      <c r="AA37" s="146">
        <f t="shared" si="0"/>
        <v>0</v>
      </c>
      <c r="AB37" s="189">
        <f t="shared" si="3"/>
        <v>0</v>
      </c>
      <c r="AC37" s="236"/>
      <c r="AD37" s="237"/>
      <c r="AE37" s="237"/>
      <c r="AF37" s="233"/>
      <c r="AG37" s="233"/>
      <c r="AH37" s="223"/>
      <c r="AI37" s="223"/>
      <c r="AJ37" s="213"/>
      <c r="AK37" s="213"/>
      <c r="AL37" s="213"/>
      <c r="AM37" s="240"/>
      <c r="AN37" s="240"/>
      <c r="AO37" s="240"/>
      <c r="AP37" s="240"/>
      <c r="AQ37" s="234"/>
      <c r="AR37" s="232"/>
    </row>
  </sheetData>
  <mergeCells count="64">
    <mergeCell ref="AG28:AG37"/>
    <mergeCell ref="AR28:AR37"/>
    <mergeCell ref="A25:P25"/>
    <mergeCell ref="N26:P26"/>
    <mergeCell ref="P28:P37"/>
    <mergeCell ref="C28:C37"/>
    <mergeCell ref="E28:E37"/>
    <mergeCell ref="AE28:AE37"/>
    <mergeCell ref="H28:H37"/>
    <mergeCell ref="M28:M37"/>
    <mergeCell ref="K28:K32"/>
    <mergeCell ref="K33:K37"/>
    <mergeCell ref="O28:O37"/>
    <mergeCell ref="L28:L32"/>
    <mergeCell ref="J33:J37"/>
    <mergeCell ref="AF28:AF37"/>
    <mergeCell ref="A20:B20"/>
    <mergeCell ref="G22:H22"/>
    <mergeCell ref="J23:K23"/>
    <mergeCell ref="J20:K20"/>
    <mergeCell ref="AC26:AC27"/>
    <mergeCell ref="Q26:Q27"/>
    <mergeCell ref="N28:N37"/>
    <mergeCell ref="AF26:AG26"/>
    <mergeCell ref="AQ28:AQ37"/>
    <mergeCell ref="AQ26:AQ27"/>
    <mergeCell ref="Q28:Q32"/>
    <mergeCell ref="Q33:Q37"/>
    <mergeCell ref="AC28:AC37"/>
    <mergeCell ref="AK28:AK37"/>
    <mergeCell ref="AJ28:AJ37"/>
    <mergeCell ref="AH28:AH37"/>
    <mergeCell ref="AD28:AD37"/>
    <mergeCell ref="AM26:AP26"/>
    <mergeCell ref="AP28:AP37"/>
    <mergeCell ref="AM28:AM37"/>
    <mergeCell ref="AN28:AN37"/>
    <mergeCell ref="AO28:AO37"/>
    <mergeCell ref="AQ25:AR25"/>
    <mergeCell ref="A26:A27"/>
    <mergeCell ref="B26:B27"/>
    <mergeCell ref="E26:E27"/>
    <mergeCell ref="M26:M27"/>
    <mergeCell ref="G26:H26"/>
    <mergeCell ref="F26:F27"/>
    <mergeCell ref="C26:D26"/>
    <mergeCell ref="AM25:AP25"/>
    <mergeCell ref="AR26:AR27"/>
    <mergeCell ref="J28:J32"/>
    <mergeCell ref="AL28:AL37"/>
    <mergeCell ref="A28:A37"/>
    <mergeCell ref="B28:B37"/>
    <mergeCell ref="C22:E22"/>
    <mergeCell ref="R28:R32"/>
    <mergeCell ref="R33:R37"/>
    <mergeCell ref="Q25:AC25"/>
    <mergeCell ref="AI28:AI37"/>
    <mergeCell ref="D28:D37"/>
    <mergeCell ref="F28:F37"/>
    <mergeCell ref="G28:G37"/>
    <mergeCell ref="I28:I32"/>
    <mergeCell ref="I33:I37"/>
    <mergeCell ref="AF25:AG25"/>
    <mergeCell ref="L33:L37"/>
  </mergeCells>
  <phoneticPr fontId="2" type="noConversion"/>
  <conditionalFormatting sqref="H28:H37">
    <cfRule type="expression" dxfId="108" priority="135" stopIfTrue="1">
      <formula>$G28&lt;&gt;"Otros"</formula>
    </cfRule>
    <cfRule type="expression" dxfId="107" priority="136" stopIfTrue="1">
      <formula>AND($E28&lt;&gt;"",$G28="Otros")</formula>
    </cfRule>
  </conditionalFormatting>
  <conditionalFormatting sqref="I28:I37">
    <cfRule type="expression" dxfId="106" priority="13" stopIfTrue="1">
      <formula>$J28&lt;&gt;""</formula>
    </cfRule>
  </conditionalFormatting>
  <conditionalFormatting sqref="L28:L37">
    <cfRule type="expression" dxfId="105" priority="2" stopIfTrue="1">
      <formula>AND($K28="Entorno",$L28="Interno")</formula>
    </cfRule>
  </conditionalFormatting>
  <conditionalFormatting sqref="P28:P37">
    <cfRule type="cellIs" dxfId="104" priority="4" stopIfTrue="1" operator="equal">
      <formula>"IV"</formula>
    </cfRule>
    <cfRule type="cellIs" dxfId="103" priority="5" stopIfTrue="1" operator="equal">
      <formula>"III"</formula>
    </cfRule>
    <cfRule type="cellIs" dxfId="102" priority="7" stopIfTrue="1" operator="equal">
      <formula>"II"</formula>
    </cfRule>
    <cfRule type="cellIs" dxfId="101" priority="8" stopIfTrue="1" operator="equal">
      <formula>"I"</formula>
    </cfRule>
  </conditionalFormatting>
  <conditionalFormatting sqref="S28:AB29">
    <cfRule type="expression" dxfId="100" priority="25" stopIfTrue="1">
      <formula>$Q$28="SI"</formula>
    </cfRule>
  </conditionalFormatting>
  <conditionalFormatting sqref="S30:AB34">
    <cfRule type="expression" dxfId="99" priority="26" stopIfTrue="1">
      <formula>$Q$33="SI"</formula>
    </cfRule>
  </conditionalFormatting>
  <conditionalFormatting sqref="S35:AB37">
    <cfRule type="expression" dxfId="98" priority="249" stopIfTrue="1">
      <formula>#REF!="SI"</formula>
    </cfRule>
  </conditionalFormatting>
  <conditionalFormatting sqref="AC28:AC37">
    <cfRule type="cellIs" dxfId="97" priority="123" stopIfTrue="1" operator="equal">
      <formula>"SI"</formula>
    </cfRule>
    <cfRule type="cellIs" dxfId="96" priority="124" stopIfTrue="1" operator="equal">
      <formula>"NO"</formula>
    </cfRule>
  </conditionalFormatting>
  <conditionalFormatting sqref="AM28">
    <cfRule type="cellIs" dxfId="95" priority="24" stopIfTrue="1" operator="equal">
      <formula>"I"</formula>
    </cfRule>
  </conditionalFormatting>
  <conditionalFormatting sqref="AN28">
    <cfRule type="cellIs" dxfId="94" priority="23" stopIfTrue="1" operator="equal">
      <formula>"II"</formula>
    </cfRule>
  </conditionalFormatting>
  <conditionalFormatting sqref="AO28">
    <cfRule type="cellIs" dxfId="93" priority="137" stopIfTrue="1" operator="equal">
      <formula>"III"</formula>
    </cfRule>
  </conditionalFormatting>
  <conditionalFormatting sqref="AP28">
    <cfRule type="cellIs" dxfId="92" priority="138" stopIfTrue="1" operator="equal">
      <formula>"IV"</formula>
    </cfRule>
  </conditionalFormatting>
  <dataValidations count="14">
    <dataValidation errorStyle="information" allowBlank="1" showInputMessage="1" showErrorMessage="1" sqref="AJ28:AL28"/>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37">
      <formula1>$AG$2:$AG$11</formula1>
    </dataValidation>
    <dataValidation type="list" allowBlank="1" showInputMessage="1" showErrorMessage="1" sqref="AQ28:AQ37">
      <formula1>$AQ$3:$AQ$7</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37">
      <formula1>$AF$2:$AF$11</formula1>
    </dataValidation>
    <dataValidation type="list" allowBlank="1" showInputMessage="1" showErrorMessage="1" sqref="Q28:Q37">
      <formula1>$Q$2:$Q$3</formula1>
    </dataValidation>
    <dataValidation type="list" allowBlank="1" showInputMessage="1" showErrorMessage="1" sqref="L28:L37">
      <formula1>$L$2:$L$3</formula1>
    </dataValidation>
    <dataValidation type="list" allowBlank="1" showInputMessage="1" showErrorMessage="1" sqref="N28:N37">
      <formula1>$N$2:$N$11</formula1>
    </dataValidation>
    <dataValidation type="list" allowBlank="1" showInputMessage="1" showErrorMessage="1" sqref="O28:O37">
      <formula1>$O$2:$O$11</formula1>
    </dataValidation>
    <dataValidation type="list" allowBlank="1" showInputMessage="1" showErrorMessage="1" sqref="K28:K37">
      <formula1>$K$2:$K$8</formula1>
    </dataValidation>
    <dataValidation type="list" allowBlank="1" showInputMessage="1" showErrorMessage="1" sqref="F28:F37">
      <formula1>$F$2:$F$4</formula1>
    </dataValidation>
    <dataValidation type="list" allowBlank="1" showInputMessage="1" showErrorMessage="1" sqref="G28:G37">
      <formula1>$G$2:$G$15</formula1>
    </dataValidation>
    <dataValidation type="list" allowBlank="1" showInputMessage="1" showErrorMessage="1" sqref="C28:C37">
      <formula1>$C$2:$C$5</formula1>
    </dataValidation>
    <dataValidation type="list" allowBlank="1" showInputMessage="1" showErrorMessage="1" sqref="U28:U37">
      <formula1>$U$2:$U$4</formula1>
    </dataValidation>
    <dataValidation type="list" allowBlank="1" showInputMessage="1" showErrorMessage="1" sqref="V28:Y37">
      <formula1>$V$2:$V$3</formula1>
    </dataValidation>
  </dataValidations>
  <pageMargins left="0.98425196850393704" right="0" top="0.70866141732283472" bottom="0.39370078740157483" header="0.39370078740157483" footer="0"/>
  <pageSetup paperSize="5" scale="57"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tabSelected="1" zoomScale="70" zoomScaleNormal="70" workbookViewId="0">
      <pane ySplit="6" topLeftCell="A7" activePane="bottomLeft" state="frozen"/>
      <selection pane="bottomLeft" activeCell="B21" sqref="B21"/>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3"/>
      <c r="B1" s="53"/>
      <c r="C1" s="53"/>
      <c r="D1" s="53"/>
      <c r="E1" s="53"/>
      <c r="F1" s="53"/>
      <c r="G1" s="53"/>
      <c r="H1" s="53"/>
      <c r="I1" s="53"/>
      <c r="J1" s="53"/>
      <c r="K1" s="53"/>
      <c r="L1" s="53"/>
      <c r="M1" s="53"/>
      <c r="N1" s="53"/>
    </row>
    <row r="2" spans="1:14" x14ac:dyDescent="0.2">
      <c r="A2" s="53"/>
      <c r="B2" s="53"/>
      <c r="C2" s="53"/>
      <c r="D2" s="53"/>
      <c r="E2" s="53"/>
      <c r="F2" s="53"/>
      <c r="G2" s="53"/>
      <c r="H2" s="53"/>
      <c r="I2" s="53"/>
      <c r="J2" s="53"/>
      <c r="K2" s="53"/>
      <c r="L2" s="53"/>
      <c r="M2" s="53"/>
      <c r="N2" s="53"/>
    </row>
    <row r="3" spans="1:14" x14ac:dyDescent="0.2">
      <c r="A3" s="53"/>
      <c r="B3" s="53"/>
      <c r="C3" s="53"/>
      <c r="D3" s="53"/>
      <c r="E3" s="53"/>
      <c r="F3" s="53"/>
      <c r="G3" s="53"/>
      <c r="H3" s="53"/>
      <c r="I3" s="53"/>
      <c r="J3" s="53"/>
      <c r="K3" s="53"/>
      <c r="L3" s="53"/>
      <c r="M3" s="53"/>
      <c r="N3" s="53"/>
    </row>
    <row r="4" spans="1:14" x14ac:dyDescent="0.2">
      <c r="A4" s="53"/>
      <c r="B4" s="53"/>
      <c r="C4" s="53"/>
      <c r="D4" s="53"/>
      <c r="E4" s="53"/>
      <c r="F4" s="53"/>
      <c r="G4" s="53"/>
      <c r="H4" s="53"/>
      <c r="I4" s="53"/>
      <c r="J4" s="53"/>
      <c r="K4" s="53"/>
      <c r="L4" s="53"/>
      <c r="M4" s="53"/>
      <c r="N4" s="53"/>
    </row>
    <row r="5" spans="1:14" x14ac:dyDescent="0.2">
      <c r="A5" s="53"/>
      <c r="B5" s="53"/>
      <c r="C5" s="53"/>
      <c r="D5" s="53"/>
      <c r="E5" s="53"/>
      <c r="F5" s="53"/>
      <c r="G5" s="53"/>
      <c r="H5" s="53"/>
      <c r="I5" s="53"/>
      <c r="J5" s="53"/>
      <c r="K5" s="53"/>
      <c r="L5" s="53"/>
      <c r="M5" s="53"/>
      <c r="N5" s="53"/>
    </row>
    <row r="6" spans="1:14" x14ac:dyDescent="0.2">
      <c r="A6" s="53"/>
      <c r="B6" s="53"/>
      <c r="C6" s="53"/>
      <c r="D6" s="53"/>
      <c r="E6" s="53"/>
      <c r="F6" s="53"/>
      <c r="G6" s="53"/>
      <c r="H6" s="53"/>
      <c r="I6" s="53"/>
      <c r="J6" s="53"/>
      <c r="K6" s="53"/>
      <c r="L6" s="53"/>
      <c r="M6" s="53"/>
      <c r="N6" s="53"/>
    </row>
    <row r="7" spans="1:14" ht="20.25" x14ac:dyDescent="0.2">
      <c r="A7" s="85"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1"/>
      <c r="B10" s="58" t="s">
        <v>196</v>
      </c>
      <c r="C10" s="58"/>
      <c r="D10" s="59" t="str">
        <f>IF(+Matriz_V8!C22&lt;&gt;"",+Matriz_V8!C22,"")</f>
        <v>Municipio de Tulancingo de Bravo</v>
      </c>
      <c r="E10" s="42"/>
      <c r="F10" s="42"/>
      <c r="I10" s="29"/>
      <c r="K10" s="27"/>
      <c r="N10" s="27"/>
    </row>
    <row r="11" spans="1:14" ht="9" customHeight="1" thickBot="1" x14ac:dyDescent="0.25"/>
    <row r="12" spans="1:14" ht="39" thickTop="1" x14ac:dyDescent="0.2">
      <c r="A12" s="255" t="s">
        <v>23</v>
      </c>
      <c r="B12" s="257" t="s">
        <v>105</v>
      </c>
      <c r="C12" s="257" t="s">
        <v>24</v>
      </c>
      <c r="D12" s="30" t="s">
        <v>115</v>
      </c>
      <c r="E12" s="36"/>
    </row>
    <row r="13" spans="1:14" ht="18.75" customHeight="1" x14ac:dyDescent="0.2">
      <c r="A13" s="256"/>
      <c r="B13" s="258"/>
      <c r="C13" s="259"/>
      <c r="D13" s="40" t="s">
        <v>21</v>
      </c>
      <c r="E13" s="37"/>
    </row>
    <row r="14" spans="1:14" ht="33" customHeight="1" thickBot="1" x14ac:dyDescent="0.25">
      <c r="A14" s="256"/>
      <c r="B14" s="258"/>
      <c r="C14" s="260"/>
      <c r="D14" s="38" t="s">
        <v>116</v>
      </c>
      <c r="E14" s="39" t="s">
        <v>117</v>
      </c>
    </row>
    <row r="15" spans="1:14" s="31" customFormat="1" ht="31.5" customHeight="1" x14ac:dyDescent="0.2">
      <c r="A15" s="45">
        <f>IF(+Matriz_V8!A28&lt;&gt;"",+Matriz_V8!A28,"")</f>
        <v>1</v>
      </c>
      <c r="B15" s="54" t="str">
        <f>IF(+Matriz_V8!E28&lt;&gt;"",+Matriz_V8!E28,"")</f>
        <v>Bitacoras de combustible entregadas incompletas e impuntualmente por parte de las areas solicitantes</v>
      </c>
      <c r="C15" s="123" t="str">
        <f>IF(Matriz_V8!G28="","",Matriz_V8!G28)</f>
        <v>Administrativo</v>
      </c>
      <c r="D15" s="77">
        <f>+Matriz_V8!AF28</f>
        <v>5</v>
      </c>
      <c r="E15" s="78">
        <f>+Matriz_V8!AG28</f>
        <v>7</v>
      </c>
    </row>
    <row r="16" spans="1:14" ht="31.5" customHeight="1" x14ac:dyDescent="0.2">
      <c r="A16" s="46" t="e">
        <f>IF(+Matriz_V8!#REF!&lt;&gt;"",+Matriz_V8!#REF!,"")</f>
        <v>#REF!</v>
      </c>
      <c r="B16" s="55" t="e">
        <f>IF(+Matriz_V8!#REF!&lt;&gt;"",+Matriz_V8!#REF!,"")</f>
        <v>#REF!</v>
      </c>
      <c r="C16" s="124" t="e">
        <f>IF(Matriz_V8!#REF!="","",Matriz_V8!#REF!)</f>
        <v>#REF!</v>
      </c>
      <c r="D16" s="79" t="e">
        <f>+Matriz_V8!#REF!</f>
        <v>#REF!</v>
      </c>
      <c r="E16" s="80" t="e">
        <f>+Matriz_V8!#REF!</f>
        <v>#REF!</v>
      </c>
    </row>
    <row r="17" spans="1:14" ht="31.5" customHeight="1" x14ac:dyDescent="0.2">
      <c r="A17" s="47" t="e">
        <f>IF(+Matriz_V8!#REF!&lt;&gt;"",+Matriz_V8!#REF!,"")</f>
        <v>#REF!</v>
      </c>
      <c r="B17" s="56" t="e">
        <f>IF(+Matriz_V8!#REF!&lt;&gt;"",+Matriz_V8!#REF!,"")</f>
        <v>#REF!</v>
      </c>
      <c r="C17" s="125" t="e">
        <f>IF(Matriz_V8!#REF!="","",Matriz_V8!#REF!)</f>
        <v>#REF!</v>
      </c>
      <c r="D17" s="81" t="e">
        <f>+Matriz_V8!#REF!</f>
        <v>#REF!</v>
      </c>
      <c r="E17" s="82" t="e">
        <f>+Matriz_V8!#REF!</f>
        <v>#REF!</v>
      </c>
    </row>
    <row r="18" spans="1:14" ht="31.5" customHeight="1" x14ac:dyDescent="0.2">
      <c r="A18" s="48" t="e">
        <f>IF(+Matriz_V8!#REF!&lt;&gt;"",+Matriz_V8!#REF!,"")</f>
        <v>#REF!</v>
      </c>
      <c r="B18" s="55" t="e">
        <f>IF(+Matriz_V8!#REF!&lt;&gt;"",+Matriz_V8!#REF!,"")</f>
        <v>#REF!</v>
      </c>
      <c r="C18" s="124" t="e">
        <f>IF(Matriz_V8!#REF!="","",Matriz_V8!#REF!)</f>
        <v>#REF!</v>
      </c>
      <c r="D18" s="79" t="e">
        <f>+Matriz_V8!#REF!</f>
        <v>#REF!</v>
      </c>
      <c r="E18" s="80" t="e">
        <f>+Matriz_V8!#REF!</f>
        <v>#REF!</v>
      </c>
    </row>
    <row r="19" spans="1:14" ht="31.5" customHeight="1" x14ac:dyDescent="0.2">
      <c r="A19" s="47" t="e">
        <f>IF(+Matriz_V8!#REF!&lt;&gt;"",+Matriz_V8!#REF!,"")</f>
        <v>#REF!</v>
      </c>
      <c r="B19" s="56" t="e">
        <f>IF(+Matriz_V8!#REF!&lt;&gt;"",+Matriz_V8!#REF!,"")</f>
        <v>#REF!</v>
      </c>
      <c r="C19" s="125" t="e">
        <f>IF(Matriz_V8!#REF!="","",Matriz_V8!#REF!)</f>
        <v>#REF!</v>
      </c>
      <c r="D19" s="81" t="e">
        <f>+Matriz_V8!#REF!</f>
        <v>#REF!</v>
      </c>
      <c r="E19" s="82" t="e">
        <f>+Matriz_V8!#REF!</f>
        <v>#REF!</v>
      </c>
    </row>
    <row r="20" spans="1:14" ht="31.5" customHeight="1" x14ac:dyDescent="0.2">
      <c r="A20" s="48" t="e">
        <f>IF(+Matriz_V8!#REF!&lt;&gt;"",+Matriz_V8!#REF!,"")</f>
        <v>#REF!</v>
      </c>
      <c r="B20" s="55" t="e">
        <f>IF(+Matriz_V8!#REF!&lt;&gt;"",+Matriz_V8!#REF!,"")</f>
        <v>#REF!</v>
      </c>
      <c r="C20" s="124" t="e">
        <f>IF(Matriz_V8!#REF!="","",Matriz_V8!#REF!)</f>
        <v>#REF!</v>
      </c>
      <c r="D20" s="79" t="e">
        <f>+Matriz_V8!#REF!</f>
        <v>#REF!</v>
      </c>
      <c r="E20" s="80" t="e">
        <f>+Matriz_V8!#REF!</f>
        <v>#REF!</v>
      </c>
    </row>
    <row r="21" spans="1:14" ht="31.5" customHeight="1" x14ac:dyDescent="0.2">
      <c r="A21" s="47" t="e">
        <f>IF(+Matriz_V8!#REF!&lt;&gt;"",+Matriz_V8!#REF!,"")</f>
        <v>#REF!</v>
      </c>
      <c r="B21" s="56" t="e">
        <f>IF(+Matriz_V8!#REF!&lt;&gt;"",+Matriz_V8!#REF!,"")</f>
        <v>#REF!</v>
      </c>
      <c r="C21" s="125" t="e">
        <f>IF(Matriz_V8!#REF!="","",Matriz_V8!#REF!)</f>
        <v>#REF!</v>
      </c>
      <c r="D21" s="81" t="e">
        <f>+Matriz_V8!#REF!</f>
        <v>#REF!</v>
      </c>
      <c r="E21" s="82" t="e">
        <f>+Matriz_V8!#REF!</f>
        <v>#REF!</v>
      </c>
    </row>
    <row r="22" spans="1:14" ht="31.5" customHeight="1" x14ac:dyDescent="0.2">
      <c r="A22" s="48" t="e">
        <f>IF(+Matriz_V8!#REF!&lt;&gt;"",+Matriz_V8!#REF!,"")</f>
        <v>#REF!</v>
      </c>
      <c r="B22" s="55" t="e">
        <f>IF(+Matriz_V8!#REF!&lt;&gt;"",+Matriz_V8!#REF!,"")</f>
        <v>#REF!</v>
      </c>
      <c r="C22" s="124" t="e">
        <f>IF(Matriz_V8!#REF!="","",Matriz_V8!#REF!)</f>
        <v>#REF!</v>
      </c>
      <c r="D22" s="79" t="e">
        <f>+Matriz_V8!#REF!</f>
        <v>#REF!</v>
      </c>
      <c r="E22" s="80" t="e">
        <f>+Matriz_V8!#REF!</f>
        <v>#REF!</v>
      </c>
    </row>
    <row r="23" spans="1:14" ht="31.5" customHeight="1" x14ac:dyDescent="0.2">
      <c r="A23" s="47" t="e">
        <f>IF(+Matriz_V8!#REF!&lt;&gt;"",+Matriz_V8!#REF!,"")</f>
        <v>#REF!</v>
      </c>
      <c r="B23" s="56" t="e">
        <f>IF(+Matriz_V8!#REF!&lt;&gt;"",+Matriz_V8!#REF!,"")</f>
        <v>#REF!</v>
      </c>
      <c r="C23" s="125" t="e">
        <f>IF(Matriz_V8!#REF!="","",Matriz_V8!#REF!)</f>
        <v>#REF!</v>
      </c>
      <c r="D23" s="81" t="e">
        <f>+Matriz_V8!#REF!</f>
        <v>#REF!</v>
      </c>
      <c r="E23" s="82" t="e">
        <f>+Matriz_V8!#REF!</f>
        <v>#REF!</v>
      </c>
    </row>
    <row r="24" spans="1:14" ht="31.5" customHeight="1" x14ac:dyDescent="0.2">
      <c r="A24" s="48" t="e">
        <f>IF(+Matriz_V8!#REF!&lt;&gt;"",+Matriz_V8!#REF!,"")</f>
        <v>#REF!</v>
      </c>
      <c r="B24" s="55" t="e">
        <f>IF(+Matriz_V8!#REF!&lt;&gt;"",+Matriz_V8!#REF!,"")</f>
        <v>#REF!</v>
      </c>
      <c r="C24" s="124" t="e">
        <f>IF(Matriz_V8!#REF!="","",Matriz_V8!#REF!)</f>
        <v>#REF!</v>
      </c>
      <c r="D24" s="79" t="e">
        <f>+Matriz_V8!#REF!</f>
        <v>#REF!</v>
      </c>
      <c r="E24" s="80" t="e">
        <f>+Matriz_V8!#REF!</f>
        <v>#REF!</v>
      </c>
    </row>
    <row r="25" spans="1:14" ht="31.5" customHeight="1" x14ac:dyDescent="0.2">
      <c r="A25" s="47" t="e">
        <f>IF(+Matriz_V8!#REF!&lt;&gt;"",+Matriz_V8!#REF!,"")</f>
        <v>#REF!</v>
      </c>
      <c r="B25" s="56" t="e">
        <f>IF(+Matriz_V8!#REF!&lt;&gt;"",+Matriz_V8!#REF!,"")</f>
        <v>#REF!</v>
      </c>
      <c r="C25" s="125" t="e">
        <f>IF(Matriz_V8!#REF!="","",Matriz_V8!#REF!)</f>
        <v>#REF!</v>
      </c>
      <c r="D25" s="81" t="e">
        <f>+Matriz_V8!#REF!</f>
        <v>#REF!</v>
      </c>
      <c r="E25" s="82" t="e">
        <f>+Matriz_V8!#REF!</f>
        <v>#REF!</v>
      </c>
    </row>
    <row r="26" spans="1:14" ht="31.5" customHeight="1" x14ac:dyDescent="0.2">
      <c r="A26" s="48" t="e">
        <f>IF(+Matriz_V8!#REF!&lt;&gt;"",+Matriz_V8!#REF!,"")</f>
        <v>#REF!</v>
      </c>
      <c r="B26" s="55" t="e">
        <f>IF(+Matriz_V8!#REF!&lt;&gt;"",+Matriz_V8!#REF!,"")</f>
        <v>#REF!</v>
      </c>
      <c r="C26" s="124" t="e">
        <f>IF(Matriz_V8!#REF!="","",Matriz_V8!#REF!)</f>
        <v>#REF!</v>
      </c>
      <c r="D26" s="79" t="e">
        <f>+Matriz_V8!#REF!</f>
        <v>#REF!</v>
      </c>
      <c r="E26" s="80" t="e">
        <f>+Matriz_V8!#REF!</f>
        <v>#REF!</v>
      </c>
      <c r="L26" s="43" t="s">
        <v>96</v>
      </c>
      <c r="M26" s="44"/>
    </row>
    <row r="27" spans="1:14" ht="31.5" customHeight="1" x14ac:dyDescent="0.2">
      <c r="A27" s="47" t="e">
        <f>IF(+Matriz_V8!#REF!&lt;&gt;"",+Matriz_V8!#REF!,"")</f>
        <v>#REF!</v>
      </c>
      <c r="B27" s="56" t="e">
        <f>IF(+Matriz_V8!#REF!&lt;&gt;"",+Matriz_V8!#REF!,"")</f>
        <v>#REF!</v>
      </c>
      <c r="C27" s="125" t="e">
        <f>IF(Matriz_V8!#REF!="","",Matriz_V8!#REF!)</f>
        <v>#REF!</v>
      </c>
      <c r="D27" s="81" t="e">
        <f>+Matriz_V8!#REF!</f>
        <v>#REF!</v>
      </c>
      <c r="E27" s="82" t="e">
        <f>+Matriz_V8!#REF!</f>
        <v>#REF!</v>
      </c>
    </row>
    <row r="28" spans="1:14" ht="31.5" customHeight="1" x14ac:dyDescent="0.2">
      <c r="A28" s="48" t="e">
        <f>IF(+Matriz_V8!#REF!&lt;&gt;"",+Matriz_V8!#REF!,"")</f>
        <v>#REF!</v>
      </c>
      <c r="B28" s="55" t="e">
        <f>IF(+Matriz_V8!#REF!&lt;&gt;"",+Matriz_V8!#REF!,"")</f>
        <v>#REF!</v>
      </c>
      <c r="C28" s="124" t="e">
        <f>IF(Matriz_V8!#REF!="","",Matriz_V8!#REF!)</f>
        <v>#REF!</v>
      </c>
      <c r="D28" s="79" t="e">
        <f>+Matriz_V8!#REF!</f>
        <v>#REF!</v>
      </c>
      <c r="E28" s="80" t="e">
        <f>+Matriz_V8!#REF!</f>
        <v>#REF!</v>
      </c>
      <c r="L28" s="16"/>
      <c r="M28" s="33"/>
    </row>
    <row r="29" spans="1:14" ht="31.5" customHeight="1" x14ac:dyDescent="0.2">
      <c r="A29" s="47" t="e">
        <f>IF(+Matriz_V8!#REF!&lt;&gt;"",+Matriz_V8!#REF!,"")</f>
        <v>#REF!</v>
      </c>
      <c r="B29" s="56" t="e">
        <f>IF(+Matriz_V8!#REF!&lt;&gt;"",+Matriz_V8!#REF!,"")</f>
        <v>#REF!</v>
      </c>
      <c r="C29" s="125" t="e">
        <f>IF(Matriz_V8!#REF!="","",Matriz_V8!#REF!)</f>
        <v>#REF!</v>
      </c>
      <c r="D29" s="81" t="e">
        <f>+Matriz_V8!#REF!</f>
        <v>#REF!</v>
      </c>
      <c r="E29" s="82" t="e">
        <f>+Matriz_V8!#REF!</f>
        <v>#REF!</v>
      </c>
      <c r="G29" s="32" t="s">
        <v>95</v>
      </c>
      <c r="H29" s="23"/>
      <c r="K29" s="253" t="str">
        <f>IF(+Matriz_V8!J20&lt;&gt;"",+Matriz_V8!J20,"")</f>
        <v>L.C. José María Guevara Hernández, 
Coordinador de Control Interno</v>
      </c>
      <c r="L29" s="252"/>
      <c r="M29" s="252"/>
      <c r="N29" s="252"/>
    </row>
    <row r="30" spans="1:14" ht="31.5" customHeight="1" x14ac:dyDescent="0.2">
      <c r="A30" s="48" t="e">
        <f>IF(+Matriz_V8!#REF!&lt;&gt;"",+Matriz_V8!#REF!,"")</f>
        <v>#REF!</v>
      </c>
      <c r="B30" s="55" t="e">
        <f>IF(+Matriz_V8!#REF!&lt;&gt;"",+Matriz_V8!#REF!,"")</f>
        <v>#REF!</v>
      </c>
      <c r="C30" s="124" t="e">
        <f>IF(Matriz_V8!#REF!="","",Matriz_V8!#REF!)</f>
        <v>#REF!</v>
      </c>
      <c r="D30" s="79" t="e">
        <f>+Matriz_V8!#REF!</f>
        <v>#REF!</v>
      </c>
      <c r="E30" s="80" t="e">
        <f>+Matriz_V8!#REF!</f>
        <v>#REF!</v>
      </c>
      <c r="G30" s="14"/>
      <c r="H30" s="14"/>
    </row>
    <row r="31" spans="1:14" ht="31.5" customHeight="1" x14ac:dyDescent="0.2">
      <c r="A31" s="47" t="e">
        <f>IF(+Matriz_V8!#REF!&lt;&gt;"",+Matriz_V8!#REF!,"")</f>
        <v>#REF!</v>
      </c>
      <c r="B31" s="56" t="e">
        <f>IF(+Matriz_V8!#REF!&lt;&gt;"",+Matriz_V8!#REF!,"")</f>
        <v>#REF!</v>
      </c>
      <c r="C31" s="125" t="e">
        <f>IF(Matriz_V8!#REF!="","",Matriz_V8!#REF!)</f>
        <v>#REF!</v>
      </c>
      <c r="D31" s="81" t="e">
        <f>+Matriz_V8!#REF!</f>
        <v>#REF!</v>
      </c>
      <c r="E31" s="82" t="e">
        <f>+Matriz_V8!#REF!</f>
        <v>#REF!</v>
      </c>
      <c r="G31" s="16"/>
      <c r="H31" s="16"/>
      <c r="L31" s="43" t="s">
        <v>97</v>
      </c>
      <c r="M31" s="44"/>
    </row>
    <row r="32" spans="1:14" ht="31.5" customHeight="1" x14ac:dyDescent="0.2">
      <c r="A32" s="48" t="e">
        <f>IF(+Matriz_V8!#REF!&lt;&gt;"",+Matriz_V8!#REF!,"")</f>
        <v>#REF!</v>
      </c>
      <c r="B32" s="55" t="e">
        <f>IF(+Matriz_V8!#REF!&lt;&gt;"",+Matriz_V8!#REF!,"")</f>
        <v>#REF!</v>
      </c>
      <c r="C32" s="124" t="e">
        <f>IF(Matriz_V8!#REF!="","",Matriz_V8!#REF!)</f>
        <v>#REF!</v>
      </c>
      <c r="D32" s="79" t="e">
        <f>+Matriz_V8!#REF!</f>
        <v>#REF!</v>
      </c>
      <c r="E32" s="80" t="e">
        <f>+Matriz_V8!#REF!</f>
        <v>#REF!</v>
      </c>
      <c r="F32" s="251" t="str">
        <f>IF(+Matriz_V8!G22&lt;&gt;"",+Matriz_V8!G22,"")</f>
        <v>C. Lorena García Cázares, 
Titular de la Institución o Presidente Municipal</v>
      </c>
      <c r="G32" s="252"/>
      <c r="H32" s="252"/>
      <c r="I32" s="252"/>
    </row>
    <row r="33" spans="1:14" ht="31.5" customHeight="1" x14ac:dyDescent="0.2">
      <c r="A33" s="47" t="e">
        <f>IF(+Matriz_V8!#REF!&lt;&gt;"",+Matriz_V8!#REF!,"")</f>
        <v>#REF!</v>
      </c>
      <c r="B33" s="56" t="e">
        <f>IF(+Matriz_V8!#REF!&lt;&gt;"",+Matriz_V8!#REF!,"")</f>
        <v>#REF!</v>
      </c>
      <c r="C33" s="125" t="e">
        <f>IF(Matriz_V8!#REF!="","",Matriz_V8!#REF!)</f>
        <v>#REF!</v>
      </c>
      <c r="D33" s="81" t="e">
        <f>+Matriz_V8!#REF!</f>
        <v>#REF!</v>
      </c>
      <c r="E33" s="82" t="e">
        <f>+Matriz_V8!#REF!</f>
        <v>#REF!</v>
      </c>
      <c r="L33" s="16"/>
      <c r="M33" s="34"/>
    </row>
    <row r="34" spans="1:14" ht="31.5" customHeight="1" thickBot="1" x14ac:dyDescent="0.3">
      <c r="A34" s="49" t="e">
        <f>IF(+Matriz_V8!#REF!&lt;&gt;"",+Matriz_V8!#REF!,"")</f>
        <v>#REF!</v>
      </c>
      <c r="B34" s="57" t="e">
        <f>IF(+Matriz_V8!#REF!&lt;&gt;"",+Matriz_V8!#REF!,"")</f>
        <v>#REF!</v>
      </c>
      <c r="C34" s="126" t="e">
        <f>IF(Matriz_V8!#REF!="","",Matriz_V8!#REF!)</f>
        <v>#REF!</v>
      </c>
      <c r="D34" s="83" t="e">
        <f>+Matriz_V8!#REF!</f>
        <v>#REF!</v>
      </c>
      <c r="E34" s="84" t="e">
        <f>+Matriz_V8!#REF!</f>
        <v>#REF!</v>
      </c>
      <c r="K34" s="253" t="str">
        <f>IF(+Matriz_V8!J23&lt;&gt;"",+Matriz_V8!J23,"")</f>
        <v>Lic. Rodolfo Márquez Mercado, 
  Enlace de Administración de Riesgos</v>
      </c>
      <c r="L34" s="254"/>
      <c r="M34" s="254"/>
      <c r="N34" s="254"/>
    </row>
    <row r="35" spans="1:14" ht="13.5" thickTop="1" x14ac:dyDescent="0.2">
      <c r="B35" s="50" t="s">
        <v>118</v>
      </c>
      <c r="C35" s="50"/>
      <c r="D35" s="51">
        <f ca="1">NOW()</f>
        <v>45630.523209027779</v>
      </c>
      <c r="E35" s="52"/>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0"/>
  <sheetViews>
    <sheetView topLeftCell="D9" zoomScale="70" zoomScaleNormal="70" workbookViewId="0">
      <selection activeCell="P13" sqref="P13:P14"/>
    </sheetView>
  </sheetViews>
  <sheetFormatPr baseColWidth="10" defaultColWidth="11.42578125" defaultRowHeight="16.5" x14ac:dyDescent="0.25"/>
  <cols>
    <col min="1" max="1" width="11.42578125" style="86" customWidth="1"/>
    <col min="2" max="2" width="32.5703125" style="86" customWidth="1"/>
    <col min="3" max="3" width="23.42578125" style="86" customWidth="1"/>
    <col min="4" max="4" width="21.28515625" style="86" customWidth="1"/>
    <col min="5" max="5" width="19.28515625" style="86" customWidth="1"/>
    <col min="6" max="6" width="14.28515625" style="86" customWidth="1"/>
    <col min="7" max="7" width="13.28515625" style="86" customWidth="1"/>
    <col min="8" max="8" width="12.7109375" style="86" customWidth="1"/>
    <col min="9" max="9" width="54" style="86" customWidth="1"/>
    <col min="10" max="11" width="17.140625" style="86" customWidth="1"/>
    <col min="12" max="12" width="21.140625" style="86" customWidth="1"/>
    <col min="13" max="13" width="19.42578125" style="86" customWidth="1"/>
    <col min="14" max="15" width="13.7109375" style="86" customWidth="1"/>
    <col min="16" max="16" width="33.28515625" style="86" customWidth="1"/>
    <col min="17" max="16384" width="11.42578125" style="86"/>
  </cols>
  <sheetData>
    <row r="1" spans="1:16" ht="14.25" customHeight="1" thickBot="1" x14ac:dyDescent="0.3">
      <c r="A1" s="127"/>
      <c r="B1" s="127"/>
      <c r="C1" s="127"/>
      <c r="D1" s="127"/>
      <c r="E1" s="127"/>
      <c r="F1" s="127"/>
      <c r="G1" s="127"/>
      <c r="H1" s="127"/>
      <c r="I1" s="127"/>
      <c r="J1" s="285" t="s">
        <v>134</v>
      </c>
      <c r="K1" s="285"/>
      <c r="L1" s="128"/>
      <c r="M1" s="127"/>
      <c r="N1" s="127"/>
      <c r="O1" s="127"/>
      <c r="P1" s="127"/>
    </row>
    <row r="2" spans="1:16" ht="95.45" customHeight="1" thickTop="1" thickBot="1" x14ac:dyDescent="0.35">
      <c r="A2" s="127"/>
      <c r="B2" s="127"/>
      <c r="C2" s="133" t="s">
        <v>114</v>
      </c>
      <c r="D2" s="302"/>
      <c r="E2" s="303"/>
      <c r="F2" s="303"/>
      <c r="G2" s="304"/>
      <c r="H2" s="127"/>
      <c r="I2" s="127"/>
      <c r="J2" s="127"/>
      <c r="K2" s="127"/>
      <c r="L2" s="127"/>
      <c r="M2" s="286" t="s">
        <v>133</v>
      </c>
      <c r="N2" s="286"/>
      <c r="O2" s="286"/>
      <c r="P2" s="127"/>
    </row>
    <row r="3" spans="1:16" ht="45" customHeight="1" thickTop="1" x14ac:dyDescent="0.25">
      <c r="A3" s="127"/>
      <c r="B3" s="127"/>
      <c r="C3" s="127"/>
      <c r="D3" s="129"/>
      <c r="E3" s="129"/>
      <c r="F3" s="129"/>
      <c r="G3" s="129"/>
      <c r="H3" s="129"/>
      <c r="I3" s="130" t="s">
        <v>205</v>
      </c>
      <c r="J3" s="284"/>
      <c r="K3" s="284"/>
      <c r="L3" s="131"/>
      <c r="M3" s="132"/>
      <c r="N3" s="132"/>
      <c r="O3" s="132"/>
      <c r="P3" s="132"/>
    </row>
    <row r="4" spans="1:16" ht="70.900000000000006" customHeight="1" x14ac:dyDescent="0.25">
      <c r="A4" s="127"/>
      <c r="B4" s="127"/>
      <c r="C4" s="127"/>
      <c r="D4" s="129"/>
      <c r="E4" s="128"/>
      <c r="F4" s="128"/>
      <c r="G4" s="128"/>
      <c r="H4" s="128"/>
      <c r="I4" s="130"/>
      <c r="J4" s="131"/>
      <c r="K4" s="131"/>
      <c r="L4" s="131"/>
      <c r="M4" s="132"/>
      <c r="N4" s="132"/>
      <c r="O4" s="132"/>
      <c r="P4" s="132"/>
    </row>
    <row r="5" spans="1:16" ht="18.75" customHeight="1" x14ac:dyDescent="0.25">
      <c r="A5" s="127"/>
      <c r="B5" s="127"/>
      <c r="C5" s="127"/>
      <c r="D5" s="127"/>
      <c r="E5" s="127"/>
      <c r="F5" s="127"/>
      <c r="G5" s="127"/>
      <c r="H5" s="132"/>
      <c r="I5" s="132"/>
      <c r="J5" s="132"/>
      <c r="K5" s="127"/>
      <c r="L5" s="133" t="s">
        <v>132</v>
      </c>
      <c r="M5" s="284"/>
      <c r="N5" s="284"/>
      <c r="O5" s="284"/>
      <c r="P5" s="132"/>
    </row>
    <row r="6" spans="1:16" ht="5.25" customHeight="1" x14ac:dyDescent="0.25">
      <c r="A6" s="127"/>
      <c r="B6" s="127"/>
      <c r="C6" s="127"/>
      <c r="D6" s="127"/>
      <c r="E6" s="127"/>
      <c r="F6" s="127"/>
      <c r="G6" s="127"/>
      <c r="H6" s="127"/>
      <c r="I6" s="127"/>
      <c r="J6" s="127"/>
      <c r="K6" s="127"/>
      <c r="L6" s="127"/>
      <c r="M6" s="127"/>
      <c r="N6" s="127"/>
      <c r="O6" s="127"/>
      <c r="P6" s="132"/>
    </row>
    <row r="7" spans="1:16" ht="15.75" customHeight="1" x14ac:dyDescent="0.25">
      <c r="A7" s="127"/>
      <c r="B7" s="127"/>
      <c r="C7" s="127"/>
      <c r="D7" s="127"/>
      <c r="E7" s="128"/>
      <c r="F7" s="128"/>
      <c r="G7" s="128"/>
      <c r="H7" s="128"/>
      <c r="I7" s="132"/>
      <c r="J7" s="127"/>
      <c r="K7" s="127"/>
      <c r="L7" s="127"/>
      <c r="M7" s="285"/>
      <c r="N7" s="285"/>
      <c r="O7" s="285"/>
      <c r="P7" s="132"/>
    </row>
    <row r="8" spans="1:16" x14ac:dyDescent="0.25">
      <c r="A8" s="127"/>
      <c r="B8" s="127"/>
      <c r="C8" s="127"/>
      <c r="D8" s="127"/>
      <c r="E8" s="127"/>
      <c r="F8" s="127"/>
      <c r="G8" s="127"/>
      <c r="H8" s="127"/>
      <c r="I8" s="127"/>
      <c r="J8" s="285" t="s">
        <v>131</v>
      </c>
      <c r="K8" s="285"/>
      <c r="L8" s="128"/>
      <c r="M8" s="132"/>
      <c r="N8" s="132"/>
      <c r="O8" s="132"/>
      <c r="P8" s="132"/>
    </row>
    <row r="9" spans="1:16" ht="103.15" customHeight="1" x14ac:dyDescent="0.25">
      <c r="A9" s="127"/>
      <c r="B9" s="127"/>
      <c r="C9" s="127"/>
      <c r="D9" s="127"/>
      <c r="E9" s="128"/>
      <c r="F9" s="128"/>
      <c r="G9" s="128"/>
      <c r="H9" s="128"/>
      <c r="I9" s="127"/>
      <c r="J9" s="127"/>
      <c r="K9" s="127"/>
      <c r="L9" s="127"/>
      <c r="M9" s="127"/>
      <c r="N9" s="132"/>
      <c r="O9" s="132"/>
      <c r="P9" s="132"/>
    </row>
    <row r="10" spans="1:16" ht="32.450000000000003" customHeight="1" x14ac:dyDescent="0.25">
      <c r="A10" s="127"/>
      <c r="B10" s="127"/>
      <c r="C10" s="127"/>
      <c r="D10" s="133"/>
      <c r="E10" s="128"/>
      <c r="F10" s="128"/>
      <c r="G10" s="128"/>
      <c r="H10" s="128"/>
      <c r="I10" s="138" t="s">
        <v>130</v>
      </c>
      <c r="J10" s="284"/>
      <c r="K10" s="284"/>
      <c r="L10" s="131"/>
      <c r="M10" s="127"/>
      <c r="N10" s="132"/>
      <c r="O10" s="132"/>
      <c r="P10" s="132"/>
    </row>
    <row r="11" spans="1:16" ht="14.25" customHeight="1" x14ac:dyDescent="0.25">
      <c r="A11" s="127"/>
      <c r="B11" s="127"/>
      <c r="C11" s="127"/>
      <c r="D11" s="127"/>
      <c r="E11" s="128"/>
      <c r="F11" s="128"/>
      <c r="G11" s="128"/>
      <c r="H11" s="128"/>
      <c r="I11" s="134"/>
      <c r="J11" s="135"/>
      <c r="K11" s="133"/>
      <c r="L11" s="133"/>
      <c r="M11" s="135"/>
      <c r="N11" s="135"/>
      <c r="O11" s="135"/>
      <c r="P11" s="132"/>
    </row>
    <row r="12" spans="1:16" s="87" customFormat="1" ht="62.25" customHeight="1" x14ac:dyDescent="0.25">
      <c r="A12" s="100" t="s">
        <v>129</v>
      </c>
      <c r="B12" s="101" t="s">
        <v>128</v>
      </c>
      <c r="C12" s="101" t="s">
        <v>24</v>
      </c>
      <c r="D12" s="100" t="s">
        <v>127</v>
      </c>
      <c r="E12" s="100" t="s">
        <v>126</v>
      </c>
      <c r="F12" s="101" t="s">
        <v>11</v>
      </c>
      <c r="G12" s="101" t="s">
        <v>75</v>
      </c>
      <c r="H12" s="100" t="s">
        <v>125</v>
      </c>
      <c r="I12" s="101" t="s">
        <v>124</v>
      </c>
      <c r="J12" s="287" t="s">
        <v>123</v>
      </c>
      <c r="K12" s="287"/>
      <c r="L12" s="100" t="s">
        <v>22</v>
      </c>
      <c r="M12" s="100" t="s">
        <v>122</v>
      </c>
      <c r="N12" s="100" t="s">
        <v>121</v>
      </c>
      <c r="O12" s="100" t="s">
        <v>120</v>
      </c>
      <c r="P12" s="100" t="s">
        <v>119</v>
      </c>
    </row>
    <row r="13" spans="1:16" s="87" customFormat="1" ht="91.5" customHeight="1" x14ac:dyDescent="0.25">
      <c r="A13" s="261">
        <f>IF(Matriz_V8!A28="","",Matriz_V8!A28)</f>
        <v>1</v>
      </c>
      <c r="B13" s="264" t="str">
        <f>IF(Matriz_V8!E28="","",Matriz_V8!E28)</f>
        <v>Bitacoras de combustible entregadas incompletas e impuntualmente por parte de las areas solicitantes</v>
      </c>
      <c r="C13" s="264" t="str">
        <f>IF(Matriz_V8!G28="","",Matriz_V8!G28)</f>
        <v>Administrativo</v>
      </c>
      <c r="D13" s="267">
        <f>IF(Matriz_V8!AF28="","",Matriz_V8!AF28)</f>
        <v>5</v>
      </c>
      <c r="E13" s="267">
        <f>IF(Matriz_V8!AG28="","",Matriz_V8!AG28)</f>
        <v>7</v>
      </c>
      <c r="F13" s="264" t="str">
        <f>CONCATENATE(Matriz_V8!AM28,Matriz_V8!AN28,Matriz_V8!AO28,Matriz_V8!AP28)</f>
        <v>II</v>
      </c>
      <c r="G13" s="264" t="str">
        <f>IF(Matriz_V8!AQ28="","",Matriz_V8!AQ28)</f>
        <v>REDUCIR EL RIESGO</v>
      </c>
      <c r="H13" s="88">
        <f>IF(Matriz_V8!I28="","",Matriz_V8!I28)</f>
        <v>1.1000000000000001</v>
      </c>
      <c r="I13" s="89" t="str">
        <f>IF(Matriz_V8!J28="","",Matriz_V8!J28)</f>
        <v>Falta de coordinación de las áreas solicitantes en la entrega de las bitacoras.</v>
      </c>
      <c r="J13" s="268" t="str">
        <f>IF(Matriz_V8!AR28="","",Matriz_V8!AR28)</f>
        <v>Dirigir un Oficio a todas las areas solicitantes informando que su bitacora debera ser entregada en tiempo y forma para la autorización del combustible solicitado.</v>
      </c>
      <c r="K13" s="268"/>
      <c r="L13" s="90" t="s">
        <v>218</v>
      </c>
      <c r="M13" s="90" t="s">
        <v>219</v>
      </c>
      <c r="N13" s="300">
        <v>45645</v>
      </c>
      <c r="O13" s="300">
        <v>45725</v>
      </c>
      <c r="P13" s="298" t="s">
        <v>211</v>
      </c>
    </row>
    <row r="14" spans="1:16" s="87" customFormat="1" ht="91.5" customHeight="1" x14ac:dyDescent="0.25">
      <c r="A14" s="262"/>
      <c r="B14" s="265"/>
      <c r="C14" s="265"/>
      <c r="D14" s="262"/>
      <c r="E14" s="262"/>
      <c r="F14" s="265"/>
      <c r="G14" s="265"/>
      <c r="H14" s="88">
        <f>IF(Matriz_V8!I33="","",Matriz_V8!I33)</f>
        <v>1.2</v>
      </c>
      <c r="I14" s="89" t="str">
        <f>IF(Matriz_V8!J33="","",Matriz_V8!J33)</f>
        <v>Comprobación incorrecta por parte de los operativos de las areas solicitantes.</v>
      </c>
      <c r="J14" s="268" t="str">
        <f>IF(Matriz_V8!AR33="","",Matriz_V8!AR33)</f>
        <v/>
      </c>
      <c r="K14" s="268"/>
      <c r="L14" s="90"/>
      <c r="M14" s="90"/>
      <c r="N14" s="301"/>
      <c r="O14" s="301"/>
      <c r="P14" s="299"/>
    </row>
    <row r="15" spans="1:16" s="87" customFormat="1" ht="91.5" customHeight="1" x14ac:dyDescent="0.25">
      <c r="A15" s="271" t="e">
        <f>IF(Matriz_V8!#REF!="","",Matriz_V8!#REF!)</f>
        <v>#REF!</v>
      </c>
      <c r="B15" s="274" t="e">
        <f>IF(Matriz_V8!#REF!="","",Matriz_V8!#REF!)</f>
        <v>#REF!</v>
      </c>
      <c r="C15" s="274" t="e">
        <f>IF(Matriz_V8!#REF!="","",Matriz_V8!#REF!)</f>
        <v>#REF!</v>
      </c>
      <c r="D15" s="277" t="e">
        <f>IF(Matriz_V8!#REF!="","",Matriz_V8!#REF!)</f>
        <v>#REF!</v>
      </c>
      <c r="E15" s="277" t="e">
        <f>IF(Matriz_V8!#REF!="","",Matriz_V8!#REF!)</f>
        <v>#REF!</v>
      </c>
      <c r="F15" s="278" t="e">
        <f>CONCATENATE(Matriz_V8!#REF!,Matriz_V8!#REF!,Matriz_V8!#REF!,Matriz_V8!#REF!)</f>
        <v>#REF!</v>
      </c>
      <c r="G15" s="278" t="e">
        <f>IF(Matriz_V8!#REF!="","",Matriz_V8!#REF!)</f>
        <v>#REF!</v>
      </c>
      <c r="H15" s="92" t="e">
        <f>IF(Matriz_V8!#REF!="","",Matriz_V8!#REF!)</f>
        <v>#REF!</v>
      </c>
      <c r="I15" s="93" t="e">
        <f>IF(Matriz_V8!#REF!="","",Matriz_V8!#REF!)</f>
        <v>#REF!</v>
      </c>
      <c r="J15" s="281" t="e">
        <f>IF(Matriz_V8!#REF!="","",Matriz_V8!#REF!)</f>
        <v>#REF!</v>
      </c>
      <c r="K15" s="281"/>
      <c r="L15" s="94"/>
      <c r="M15" s="94"/>
      <c r="N15" s="95"/>
      <c r="O15" s="95"/>
      <c r="P15" s="94"/>
    </row>
    <row r="16" spans="1:16" s="87" customFormat="1" ht="91.5" customHeight="1" x14ac:dyDescent="0.25">
      <c r="A16" s="272"/>
      <c r="B16" s="275"/>
      <c r="C16" s="275"/>
      <c r="D16" s="272"/>
      <c r="E16" s="272"/>
      <c r="F16" s="279"/>
      <c r="G16" s="279"/>
      <c r="H16" s="92" t="e">
        <f>IF(Matriz_V8!#REF!="","",Matriz_V8!#REF!)</f>
        <v>#REF!</v>
      </c>
      <c r="I16" s="93" t="e">
        <f>IF(Matriz_V8!#REF!="","",Matriz_V8!#REF!)</f>
        <v>#REF!</v>
      </c>
      <c r="J16" s="281" t="e">
        <f>IF(Matriz_V8!#REF!="","",Matriz_V8!#REF!)</f>
        <v>#REF!</v>
      </c>
      <c r="K16" s="281"/>
      <c r="L16" s="94"/>
      <c r="M16" s="94"/>
      <c r="N16" s="95"/>
      <c r="O16" s="95"/>
      <c r="P16" s="94"/>
    </row>
    <row r="17" spans="1:16" s="87" customFormat="1" ht="91.5" customHeight="1" x14ac:dyDescent="0.25">
      <c r="A17" s="272"/>
      <c r="B17" s="275"/>
      <c r="C17" s="275"/>
      <c r="D17" s="272"/>
      <c r="E17" s="272"/>
      <c r="F17" s="279"/>
      <c r="G17" s="279"/>
      <c r="H17" s="92" t="e">
        <f>IF(Matriz_V8!#REF!="","",Matriz_V8!#REF!)</f>
        <v>#REF!</v>
      </c>
      <c r="I17" s="93" t="e">
        <f>IF(Matriz_V8!#REF!="","",Matriz_V8!#REF!)</f>
        <v>#REF!</v>
      </c>
      <c r="J17" s="281" t="e">
        <f>IF(Matriz_V8!#REF!="","",Matriz_V8!#REF!)</f>
        <v>#REF!</v>
      </c>
      <c r="K17" s="281"/>
      <c r="L17" s="94"/>
      <c r="M17" s="94"/>
      <c r="N17" s="95"/>
      <c r="O17" s="95"/>
      <c r="P17" s="94"/>
    </row>
    <row r="18" spans="1:16" s="87" customFormat="1" ht="91.5" customHeight="1" x14ac:dyDescent="0.25">
      <c r="A18" s="272"/>
      <c r="B18" s="275"/>
      <c r="C18" s="275"/>
      <c r="D18" s="272"/>
      <c r="E18" s="272"/>
      <c r="F18" s="279"/>
      <c r="G18" s="279"/>
      <c r="H18" s="92" t="e">
        <f>IF(Matriz_V8!#REF!="","",Matriz_V8!#REF!)</f>
        <v>#REF!</v>
      </c>
      <c r="I18" s="93" t="e">
        <f>IF(Matriz_V8!#REF!="","",Matriz_V8!#REF!)</f>
        <v>#REF!</v>
      </c>
      <c r="J18" s="282" t="e">
        <f>IF(Matriz_V8!#REF!="","",Matriz_V8!#REF!)</f>
        <v>#REF!</v>
      </c>
      <c r="K18" s="283"/>
      <c r="L18" s="103"/>
      <c r="M18" s="94"/>
      <c r="N18" s="95"/>
      <c r="O18" s="95"/>
      <c r="P18" s="94"/>
    </row>
    <row r="19" spans="1:16" s="87" customFormat="1" ht="91.5" customHeight="1" x14ac:dyDescent="0.25">
      <c r="A19" s="273"/>
      <c r="B19" s="276"/>
      <c r="C19" s="276"/>
      <c r="D19" s="273"/>
      <c r="E19" s="273"/>
      <c r="F19" s="280"/>
      <c r="G19" s="280"/>
      <c r="H19" s="92" t="e">
        <f>IF(Matriz_V8!#REF!="","",Matriz_V8!#REF!)</f>
        <v>#REF!</v>
      </c>
      <c r="I19" s="93" t="e">
        <f>IF(Matriz_V8!#REF!="","",Matriz_V8!#REF!)</f>
        <v>#REF!</v>
      </c>
      <c r="J19" s="282" t="e">
        <f>IF(Matriz_V8!#REF!="","",Matriz_V8!#REF!)</f>
        <v>#REF!</v>
      </c>
      <c r="K19" s="283"/>
      <c r="L19" s="103"/>
      <c r="M19" s="94"/>
      <c r="N19" s="95"/>
      <c r="O19" s="95"/>
      <c r="P19" s="94"/>
    </row>
    <row r="20" spans="1:16" s="87" customFormat="1" ht="91.5" customHeight="1" x14ac:dyDescent="0.25">
      <c r="A20" s="261" t="e">
        <f>IF(Matriz_V8!#REF!="","",Matriz_V8!#REF!)</f>
        <v>#REF!</v>
      </c>
      <c r="B20" s="264" t="e">
        <f>IF(Matriz_V8!#REF!="","",Matriz_V8!#REF!)</f>
        <v>#REF!</v>
      </c>
      <c r="C20" s="264" t="e">
        <f>IF(Matriz_V8!#REF!="","",Matriz_V8!#REF!)</f>
        <v>#REF!</v>
      </c>
      <c r="D20" s="267" t="e">
        <f>IF(Matriz_V8!#REF!="","",Matriz_V8!#REF!)</f>
        <v>#REF!</v>
      </c>
      <c r="E20" s="267" t="e">
        <f>IF(Matriz_V8!#REF!="","",Matriz_V8!#REF!)</f>
        <v>#REF!</v>
      </c>
      <c r="F20" s="264" t="e">
        <f>CONCATENATE(Matriz_V8!#REF!,Matriz_V8!#REF!,Matriz_V8!#REF!,Matriz_V8!#REF!)</f>
        <v>#REF!</v>
      </c>
      <c r="G20" s="264" t="e">
        <f>IF(Matriz_V8!#REF!="","",Matriz_V8!#REF!)</f>
        <v>#REF!</v>
      </c>
      <c r="H20" s="88" t="e">
        <f>IF(Matriz_V8!#REF!="","",Matriz_V8!#REF!)</f>
        <v>#REF!</v>
      </c>
      <c r="I20" s="89" t="e">
        <f>IF(Matriz_V8!#REF!="","",Matriz_V8!#REF!)</f>
        <v>#REF!</v>
      </c>
      <c r="J20" s="268" t="e">
        <f>IF(Matriz_V8!#REF!="","",Matriz_V8!#REF!)</f>
        <v>#REF!</v>
      </c>
      <c r="K20" s="268"/>
      <c r="L20" s="90"/>
      <c r="M20" s="90"/>
      <c r="N20" s="91"/>
      <c r="O20" s="91"/>
      <c r="P20" s="90"/>
    </row>
    <row r="21" spans="1:16" s="87" customFormat="1" ht="91.5" customHeight="1" x14ac:dyDescent="0.25">
      <c r="A21" s="262"/>
      <c r="B21" s="265"/>
      <c r="C21" s="265"/>
      <c r="D21" s="262"/>
      <c r="E21" s="262"/>
      <c r="F21" s="265"/>
      <c r="G21" s="265"/>
      <c r="H21" s="88" t="e">
        <f>IF(Matriz_V8!#REF!="","",Matriz_V8!#REF!)</f>
        <v>#REF!</v>
      </c>
      <c r="I21" s="89" t="e">
        <f>IF(Matriz_V8!#REF!="","",Matriz_V8!#REF!)</f>
        <v>#REF!</v>
      </c>
      <c r="J21" s="268" t="e">
        <f>IF(Matriz_V8!#REF!="","",Matriz_V8!#REF!)</f>
        <v>#REF!</v>
      </c>
      <c r="K21" s="268"/>
      <c r="L21" s="90"/>
      <c r="M21" s="90"/>
      <c r="N21" s="91"/>
      <c r="O21" s="91"/>
      <c r="P21" s="90"/>
    </row>
    <row r="22" spans="1:16" s="87" customFormat="1" ht="91.5" customHeight="1" x14ac:dyDescent="0.25">
      <c r="A22" s="262"/>
      <c r="B22" s="265"/>
      <c r="C22" s="265"/>
      <c r="D22" s="262"/>
      <c r="E22" s="262"/>
      <c r="F22" s="265"/>
      <c r="G22" s="265"/>
      <c r="H22" s="88" t="e">
        <f>IF(Matriz_V8!#REF!="","",Matriz_V8!#REF!)</f>
        <v>#REF!</v>
      </c>
      <c r="I22" s="89" t="e">
        <f>IF(Matriz_V8!#REF!="","",Matriz_V8!#REF!)</f>
        <v>#REF!</v>
      </c>
      <c r="J22" s="268" t="e">
        <f>IF(Matriz_V8!#REF!="","",Matriz_V8!#REF!)</f>
        <v>#REF!</v>
      </c>
      <c r="K22" s="268"/>
      <c r="L22" s="90"/>
      <c r="M22" s="90"/>
      <c r="N22" s="91"/>
      <c r="O22" s="91"/>
      <c r="P22" s="90"/>
    </row>
    <row r="23" spans="1:16" s="87" customFormat="1" ht="91.5" customHeight="1" x14ac:dyDescent="0.25">
      <c r="A23" s="262"/>
      <c r="B23" s="265"/>
      <c r="C23" s="265"/>
      <c r="D23" s="262"/>
      <c r="E23" s="262"/>
      <c r="F23" s="265"/>
      <c r="G23" s="265"/>
      <c r="H23" s="88" t="e">
        <f>IF(Matriz_V8!#REF!="","",Matriz_V8!#REF!)</f>
        <v>#REF!</v>
      </c>
      <c r="I23" s="89" t="e">
        <f>IF(Matriz_V8!#REF!="","",Matriz_V8!#REF!)</f>
        <v>#REF!</v>
      </c>
      <c r="J23" s="269" t="e">
        <f>IF(Matriz_V8!#REF!="","",Matriz_V8!#REF!)</f>
        <v>#REF!</v>
      </c>
      <c r="K23" s="270"/>
      <c r="L23" s="102"/>
      <c r="M23" s="90"/>
      <c r="N23" s="91"/>
      <c r="O23" s="91"/>
      <c r="P23" s="90"/>
    </row>
    <row r="24" spans="1:16" s="87" customFormat="1" ht="91.5" customHeight="1" x14ac:dyDescent="0.25">
      <c r="A24" s="263"/>
      <c r="B24" s="266"/>
      <c r="C24" s="266"/>
      <c r="D24" s="263"/>
      <c r="E24" s="263"/>
      <c r="F24" s="266"/>
      <c r="G24" s="266"/>
      <c r="H24" s="88" t="e">
        <f>IF(Matriz_V8!#REF!="","",Matriz_V8!#REF!)</f>
        <v>#REF!</v>
      </c>
      <c r="I24" s="89" t="e">
        <f>IF(Matriz_V8!#REF!="","",Matriz_V8!#REF!)</f>
        <v>#REF!</v>
      </c>
      <c r="J24" s="269" t="e">
        <f>IF(Matriz_V8!#REF!="","",Matriz_V8!#REF!)</f>
        <v>#REF!</v>
      </c>
      <c r="K24" s="270"/>
      <c r="L24" s="102"/>
      <c r="M24" s="90"/>
      <c r="N24" s="91"/>
      <c r="O24" s="91"/>
      <c r="P24" s="90"/>
    </row>
    <row r="25" spans="1:16" s="87" customFormat="1" ht="91.5" customHeight="1" x14ac:dyDescent="0.25">
      <c r="A25" s="271" t="e">
        <f>IF(Matriz_V8!#REF!="","",Matriz_V8!#REF!)</f>
        <v>#REF!</v>
      </c>
      <c r="B25" s="274" t="e">
        <f>IF(Matriz_V8!#REF!="","",Matriz_V8!#REF!)</f>
        <v>#REF!</v>
      </c>
      <c r="C25" s="274" t="e">
        <f>IF(Matriz_V8!#REF!="","",Matriz_V8!#REF!)</f>
        <v>#REF!</v>
      </c>
      <c r="D25" s="277" t="e">
        <f>IF(Matriz_V8!#REF!="","",Matriz_V8!#REF!)</f>
        <v>#REF!</v>
      </c>
      <c r="E25" s="277" t="e">
        <f>IF(Matriz_V8!#REF!="","",Matriz_V8!#REF!)</f>
        <v>#REF!</v>
      </c>
      <c r="F25" s="278" t="e">
        <f>CONCATENATE(Matriz_V8!#REF!,Matriz_V8!#REF!,Matriz_V8!#REF!,Matriz_V8!#REF!)</f>
        <v>#REF!</v>
      </c>
      <c r="G25" s="278" t="e">
        <f>IF(Matriz_V8!#REF!="","",Matriz_V8!#REF!)</f>
        <v>#REF!</v>
      </c>
      <c r="H25" s="92" t="e">
        <f>IF(Matriz_V8!#REF!="","",Matriz_V8!#REF!)</f>
        <v>#REF!</v>
      </c>
      <c r="I25" s="93" t="e">
        <f>IF(Matriz_V8!#REF!="","",Matriz_V8!#REF!)</f>
        <v>#REF!</v>
      </c>
      <c r="J25" s="281" t="e">
        <f>IF(Matriz_V8!#REF!="","",Matriz_V8!#REF!)</f>
        <v>#REF!</v>
      </c>
      <c r="K25" s="281"/>
      <c r="L25" s="94"/>
      <c r="M25" s="94"/>
      <c r="N25" s="95"/>
      <c r="O25" s="95"/>
      <c r="P25" s="94"/>
    </row>
    <row r="26" spans="1:16" s="87" customFormat="1" ht="91.5" customHeight="1" x14ac:dyDescent="0.25">
      <c r="A26" s="272"/>
      <c r="B26" s="275"/>
      <c r="C26" s="275"/>
      <c r="D26" s="272"/>
      <c r="E26" s="272"/>
      <c r="F26" s="279"/>
      <c r="G26" s="279"/>
      <c r="H26" s="92" t="e">
        <f>IF(Matriz_V8!#REF!="","",Matriz_V8!#REF!)</f>
        <v>#REF!</v>
      </c>
      <c r="I26" s="93" t="e">
        <f>IF(Matriz_V8!#REF!="","",Matriz_V8!#REF!)</f>
        <v>#REF!</v>
      </c>
      <c r="J26" s="281" t="e">
        <f>IF(Matriz_V8!#REF!="","",Matriz_V8!#REF!)</f>
        <v>#REF!</v>
      </c>
      <c r="K26" s="281"/>
      <c r="L26" s="94"/>
      <c r="M26" s="94"/>
      <c r="N26" s="95"/>
      <c r="O26" s="95"/>
      <c r="P26" s="94"/>
    </row>
    <row r="27" spans="1:16" s="87" customFormat="1" ht="91.5" customHeight="1" x14ac:dyDescent="0.25">
      <c r="A27" s="272"/>
      <c r="B27" s="275"/>
      <c r="C27" s="275"/>
      <c r="D27" s="272"/>
      <c r="E27" s="272"/>
      <c r="F27" s="279"/>
      <c r="G27" s="279"/>
      <c r="H27" s="92" t="e">
        <f>IF(Matriz_V8!#REF!="","",Matriz_V8!#REF!)</f>
        <v>#REF!</v>
      </c>
      <c r="I27" s="93" t="e">
        <f>IF(Matriz_V8!#REF!="","",Matriz_V8!#REF!)</f>
        <v>#REF!</v>
      </c>
      <c r="J27" s="281" t="e">
        <f>IF(Matriz_V8!#REF!="","",Matriz_V8!#REF!)</f>
        <v>#REF!</v>
      </c>
      <c r="K27" s="281"/>
      <c r="L27" s="94"/>
      <c r="M27" s="94"/>
      <c r="N27" s="95"/>
      <c r="O27" s="95"/>
      <c r="P27" s="94"/>
    </row>
    <row r="28" spans="1:16" s="87" customFormat="1" ht="91.5" customHeight="1" x14ac:dyDescent="0.25">
      <c r="A28" s="272"/>
      <c r="B28" s="275"/>
      <c r="C28" s="275"/>
      <c r="D28" s="272"/>
      <c r="E28" s="272"/>
      <c r="F28" s="279"/>
      <c r="G28" s="279"/>
      <c r="H28" s="92" t="e">
        <f>IF(Matriz_V8!#REF!="","",Matriz_V8!#REF!)</f>
        <v>#REF!</v>
      </c>
      <c r="I28" s="93" t="e">
        <f>IF(Matriz_V8!#REF!="","",Matriz_V8!#REF!)</f>
        <v>#REF!</v>
      </c>
      <c r="J28" s="282" t="e">
        <f>IF(Matriz_V8!#REF!="","",Matriz_V8!#REF!)</f>
        <v>#REF!</v>
      </c>
      <c r="K28" s="283"/>
      <c r="L28" s="103"/>
      <c r="M28" s="94"/>
      <c r="N28" s="95"/>
      <c r="O28" s="95"/>
      <c r="P28" s="94"/>
    </row>
    <row r="29" spans="1:16" s="87" customFormat="1" ht="91.5" customHeight="1" x14ac:dyDescent="0.25">
      <c r="A29" s="273"/>
      <c r="B29" s="276"/>
      <c r="C29" s="276"/>
      <c r="D29" s="273"/>
      <c r="E29" s="273"/>
      <c r="F29" s="280"/>
      <c r="G29" s="280"/>
      <c r="H29" s="92" t="e">
        <f>IF(Matriz_V8!#REF!="","",Matriz_V8!#REF!)</f>
        <v>#REF!</v>
      </c>
      <c r="I29" s="93" t="e">
        <f>IF(Matriz_V8!#REF!="","",Matriz_V8!#REF!)</f>
        <v>#REF!</v>
      </c>
      <c r="J29" s="282" t="e">
        <f>IF(Matriz_V8!#REF!="","",Matriz_V8!#REF!)</f>
        <v>#REF!</v>
      </c>
      <c r="K29" s="283"/>
      <c r="L29" s="103"/>
      <c r="M29" s="94"/>
      <c r="N29" s="95"/>
      <c r="O29" s="95"/>
      <c r="P29" s="94"/>
    </row>
    <row r="30" spans="1:16" s="87" customFormat="1" ht="91.5" customHeight="1" x14ac:dyDescent="0.25">
      <c r="A30" s="261" t="e">
        <f>IF(Matriz_V8!#REF!="","",Matriz_V8!#REF!)</f>
        <v>#REF!</v>
      </c>
      <c r="B30" s="264" t="e">
        <f>IF(Matriz_V8!#REF!="","",Matriz_V8!#REF!)</f>
        <v>#REF!</v>
      </c>
      <c r="C30" s="264" t="e">
        <f>IF(Matriz_V8!#REF!="","",Matriz_V8!#REF!)</f>
        <v>#REF!</v>
      </c>
      <c r="D30" s="267" t="e">
        <f>IF(Matriz_V8!#REF!="","",Matriz_V8!#REF!)</f>
        <v>#REF!</v>
      </c>
      <c r="E30" s="267" t="e">
        <f>IF(Matriz_V8!#REF!="","",Matriz_V8!#REF!)</f>
        <v>#REF!</v>
      </c>
      <c r="F30" s="264" t="e">
        <f>CONCATENATE(Matriz_V8!#REF!,Matriz_V8!#REF!,Matriz_V8!#REF!,Matriz_V8!#REF!)</f>
        <v>#REF!</v>
      </c>
      <c r="G30" s="264" t="e">
        <f>IF(Matriz_V8!#REF!="","",Matriz_V8!#REF!)</f>
        <v>#REF!</v>
      </c>
      <c r="H30" s="88" t="e">
        <f>IF(Matriz_V8!#REF!="","",Matriz_V8!#REF!)</f>
        <v>#REF!</v>
      </c>
      <c r="I30" s="89" t="e">
        <f>IF(Matriz_V8!#REF!="","",Matriz_V8!#REF!)</f>
        <v>#REF!</v>
      </c>
      <c r="J30" s="268" t="e">
        <f>IF(Matriz_V8!#REF!="","",Matriz_V8!#REF!)</f>
        <v>#REF!</v>
      </c>
      <c r="K30" s="268"/>
      <c r="L30" s="90"/>
      <c r="M30" s="90"/>
      <c r="N30" s="91"/>
      <c r="O30" s="91"/>
      <c r="P30" s="90"/>
    </row>
    <row r="31" spans="1:16" s="87" customFormat="1" ht="91.5" customHeight="1" x14ac:dyDescent="0.25">
      <c r="A31" s="262"/>
      <c r="B31" s="265"/>
      <c r="C31" s="265"/>
      <c r="D31" s="262"/>
      <c r="E31" s="262"/>
      <c r="F31" s="265"/>
      <c r="G31" s="265"/>
      <c r="H31" s="88" t="e">
        <f>IF(Matriz_V8!#REF!="","",Matriz_V8!#REF!)</f>
        <v>#REF!</v>
      </c>
      <c r="I31" s="89" t="e">
        <f>IF(Matriz_V8!#REF!="","",Matriz_V8!#REF!)</f>
        <v>#REF!</v>
      </c>
      <c r="J31" s="268" t="e">
        <f>IF(Matriz_V8!#REF!="","",Matriz_V8!#REF!)</f>
        <v>#REF!</v>
      </c>
      <c r="K31" s="268"/>
      <c r="L31" s="90"/>
      <c r="M31" s="90"/>
      <c r="N31" s="91"/>
      <c r="O31" s="91"/>
      <c r="P31" s="90"/>
    </row>
    <row r="32" spans="1:16" s="87" customFormat="1" ht="91.5" customHeight="1" x14ac:dyDescent="0.25">
      <c r="A32" s="262"/>
      <c r="B32" s="265"/>
      <c r="C32" s="265"/>
      <c r="D32" s="262"/>
      <c r="E32" s="262"/>
      <c r="F32" s="265"/>
      <c r="G32" s="265"/>
      <c r="H32" s="88" t="e">
        <f>IF(Matriz_V8!#REF!="","",Matriz_V8!#REF!)</f>
        <v>#REF!</v>
      </c>
      <c r="I32" s="89" t="e">
        <f>IF(Matriz_V8!#REF!="","",Matriz_V8!#REF!)</f>
        <v>#REF!</v>
      </c>
      <c r="J32" s="268" t="e">
        <f>IF(Matriz_V8!#REF!="","",Matriz_V8!#REF!)</f>
        <v>#REF!</v>
      </c>
      <c r="K32" s="268"/>
      <c r="L32" s="90"/>
      <c r="M32" s="90"/>
      <c r="N32" s="91"/>
      <c r="O32" s="91"/>
      <c r="P32" s="90"/>
    </row>
    <row r="33" spans="1:16" s="87" customFormat="1" ht="91.5" customHeight="1" x14ac:dyDescent="0.25">
      <c r="A33" s="262"/>
      <c r="B33" s="265"/>
      <c r="C33" s="265"/>
      <c r="D33" s="262"/>
      <c r="E33" s="262"/>
      <c r="F33" s="265"/>
      <c r="G33" s="265"/>
      <c r="H33" s="88" t="e">
        <f>IF(Matriz_V8!#REF!="","",Matriz_V8!#REF!)</f>
        <v>#REF!</v>
      </c>
      <c r="I33" s="89" t="e">
        <f>IF(Matriz_V8!#REF!="","",Matriz_V8!#REF!)</f>
        <v>#REF!</v>
      </c>
      <c r="J33" s="269" t="e">
        <f>IF(Matriz_V8!#REF!="","",Matriz_V8!#REF!)</f>
        <v>#REF!</v>
      </c>
      <c r="K33" s="270"/>
      <c r="L33" s="102"/>
      <c r="M33" s="90"/>
      <c r="N33" s="91"/>
      <c r="O33" s="91"/>
      <c r="P33" s="90"/>
    </row>
    <row r="34" spans="1:16" s="87" customFormat="1" ht="91.5" customHeight="1" x14ac:dyDescent="0.25">
      <c r="A34" s="263"/>
      <c r="B34" s="266"/>
      <c r="C34" s="266"/>
      <c r="D34" s="263"/>
      <c r="E34" s="263"/>
      <c r="F34" s="266"/>
      <c r="G34" s="266"/>
      <c r="H34" s="88" t="e">
        <f>IF(Matriz_V8!#REF!="","",Matriz_V8!#REF!)</f>
        <v>#REF!</v>
      </c>
      <c r="I34" s="89" t="e">
        <f>IF(Matriz_V8!#REF!="","",Matriz_V8!#REF!)</f>
        <v>#REF!</v>
      </c>
      <c r="J34" s="269" t="e">
        <f>IF(Matriz_V8!#REF!="","",Matriz_V8!#REF!)</f>
        <v>#REF!</v>
      </c>
      <c r="K34" s="270"/>
      <c r="L34" s="102"/>
      <c r="M34" s="90"/>
      <c r="N34" s="91"/>
      <c r="O34" s="91"/>
      <c r="P34" s="90"/>
    </row>
    <row r="35" spans="1:16" s="87" customFormat="1" ht="91.5" customHeight="1" x14ac:dyDescent="0.25">
      <c r="A35" s="271" t="e">
        <f>IF(Matriz_V8!#REF!="","",Matriz_V8!#REF!)</f>
        <v>#REF!</v>
      </c>
      <c r="B35" s="274" t="e">
        <f>IF(Matriz_V8!#REF!="","",Matriz_V8!#REF!)</f>
        <v>#REF!</v>
      </c>
      <c r="C35" s="274" t="e">
        <f>IF(Matriz_V8!#REF!="","",Matriz_V8!#REF!)</f>
        <v>#REF!</v>
      </c>
      <c r="D35" s="277" t="e">
        <f>IF(Matriz_V8!#REF!="","",Matriz_V8!#REF!)</f>
        <v>#REF!</v>
      </c>
      <c r="E35" s="277" t="e">
        <f>IF(Matriz_V8!#REF!="","",Matriz_V8!#REF!)</f>
        <v>#REF!</v>
      </c>
      <c r="F35" s="278" t="e">
        <f>CONCATENATE(Matriz_V8!#REF!,Matriz_V8!#REF!,Matriz_V8!#REF!,Matriz_V8!#REF!)</f>
        <v>#REF!</v>
      </c>
      <c r="G35" s="278" t="e">
        <f>IF(Matriz_V8!#REF!="","",Matriz_V8!#REF!)</f>
        <v>#REF!</v>
      </c>
      <c r="H35" s="92" t="e">
        <f>IF(Matriz_V8!#REF!="","",Matriz_V8!#REF!)</f>
        <v>#REF!</v>
      </c>
      <c r="I35" s="93" t="e">
        <f>IF(Matriz_V8!#REF!="","",Matriz_V8!#REF!)</f>
        <v>#REF!</v>
      </c>
      <c r="J35" s="281" t="e">
        <f>IF(Matriz_V8!#REF!="","",Matriz_V8!#REF!)</f>
        <v>#REF!</v>
      </c>
      <c r="K35" s="281"/>
      <c r="L35" s="94"/>
      <c r="M35" s="94"/>
      <c r="N35" s="95"/>
      <c r="O35" s="95"/>
      <c r="P35" s="94"/>
    </row>
    <row r="36" spans="1:16" s="87" customFormat="1" ht="91.5" customHeight="1" x14ac:dyDescent="0.25">
      <c r="A36" s="272"/>
      <c r="B36" s="275"/>
      <c r="C36" s="275"/>
      <c r="D36" s="272"/>
      <c r="E36" s="272"/>
      <c r="F36" s="279"/>
      <c r="G36" s="279"/>
      <c r="H36" s="92" t="e">
        <f>IF(Matriz_V8!#REF!="","",Matriz_V8!#REF!)</f>
        <v>#REF!</v>
      </c>
      <c r="I36" s="93" t="e">
        <f>IF(Matriz_V8!#REF!="","",Matriz_V8!#REF!)</f>
        <v>#REF!</v>
      </c>
      <c r="J36" s="281" t="e">
        <f>IF(Matriz_V8!#REF!="","",Matriz_V8!#REF!)</f>
        <v>#REF!</v>
      </c>
      <c r="K36" s="281"/>
      <c r="L36" s="94"/>
      <c r="M36" s="94"/>
      <c r="N36" s="95"/>
      <c r="O36" s="95"/>
      <c r="P36" s="94"/>
    </row>
    <row r="37" spans="1:16" s="87" customFormat="1" ht="91.5" customHeight="1" x14ac:dyDescent="0.25">
      <c r="A37" s="272"/>
      <c r="B37" s="275"/>
      <c r="C37" s="275"/>
      <c r="D37" s="272"/>
      <c r="E37" s="272"/>
      <c r="F37" s="279"/>
      <c r="G37" s="279"/>
      <c r="H37" s="92" t="e">
        <f>IF(Matriz_V8!#REF!="","",Matriz_V8!#REF!)</f>
        <v>#REF!</v>
      </c>
      <c r="I37" s="93" t="e">
        <f>IF(Matriz_V8!#REF!="","",Matriz_V8!#REF!)</f>
        <v>#REF!</v>
      </c>
      <c r="J37" s="281" t="e">
        <f>IF(Matriz_V8!#REF!="","",Matriz_V8!#REF!)</f>
        <v>#REF!</v>
      </c>
      <c r="K37" s="281"/>
      <c r="L37" s="94"/>
      <c r="M37" s="94"/>
      <c r="N37" s="95"/>
      <c r="O37" s="95"/>
      <c r="P37" s="94"/>
    </row>
    <row r="38" spans="1:16" s="87" customFormat="1" ht="91.5" customHeight="1" x14ac:dyDescent="0.25">
      <c r="A38" s="272"/>
      <c r="B38" s="275"/>
      <c r="C38" s="275"/>
      <c r="D38" s="272"/>
      <c r="E38" s="272"/>
      <c r="F38" s="279"/>
      <c r="G38" s="279"/>
      <c r="H38" s="92" t="e">
        <f>IF(Matriz_V8!#REF!="","",Matriz_V8!#REF!)</f>
        <v>#REF!</v>
      </c>
      <c r="I38" s="93" t="e">
        <f>IF(Matriz_V8!#REF!="","",Matriz_V8!#REF!)</f>
        <v>#REF!</v>
      </c>
      <c r="J38" s="282" t="e">
        <f>IF(Matriz_V8!#REF!="","",Matriz_V8!#REF!)</f>
        <v>#REF!</v>
      </c>
      <c r="K38" s="283"/>
      <c r="L38" s="103"/>
      <c r="M38" s="94"/>
      <c r="N38" s="95"/>
      <c r="O38" s="95"/>
      <c r="P38" s="94"/>
    </row>
    <row r="39" spans="1:16" s="87" customFormat="1" ht="91.5" customHeight="1" x14ac:dyDescent="0.25">
      <c r="A39" s="273"/>
      <c r="B39" s="276"/>
      <c r="C39" s="276"/>
      <c r="D39" s="273"/>
      <c r="E39" s="273"/>
      <c r="F39" s="280"/>
      <c r="G39" s="280"/>
      <c r="H39" s="92" t="e">
        <f>IF(Matriz_V8!#REF!="","",Matriz_V8!#REF!)</f>
        <v>#REF!</v>
      </c>
      <c r="I39" s="93" t="e">
        <f>IF(Matriz_V8!#REF!="","",Matriz_V8!#REF!)</f>
        <v>#REF!</v>
      </c>
      <c r="J39" s="282" t="e">
        <f>IF(Matriz_V8!#REF!="","",Matriz_V8!#REF!)</f>
        <v>#REF!</v>
      </c>
      <c r="K39" s="283"/>
      <c r="L39" s="103"/>
      <c r="M39" s="94"/>
      <c r="N39" s="95"/>
      <c r="O39" s="95"/>
      <c r="P39" s="94"/>
    </row>
    <row r="40" spans="1:16" s="87" customFormat="1" ht="91.5" customHeight="1" x14ac:dyDescent="0.25">
      <c r="A40" s="261" t="e">
        <f>IF(Matriz_V8!#REF!="","",Matriz_V8!#REF!)</f>
        <v>#REF!</v>
      </c>
      <c r="B40" s="264" t="e">
        <f>IF(Matriz_V8!#REF!="","",Matriz_V8!#REF!)</f>
        <v>#REF!</v>
      </c>
      <c r="C40" s="264" t="e">
        <f>IF(Matriz_V8!#REF!="","",Matriz_V8!#REF!)</f>
        <v>#REF!</v>
      </c>
      <c r="D40" s="267" t="e">
        <f>IF(Matriz_V8!#REF!="","",Matriz_V8!#REF!)</f>
        <v>#REF!</v>
      </c>
      <c r="E40" s="267" t="e">
        <f>IF(Matriz_V8!#REF!="","",Matriz_V8!#REF!)</f>
        <v>#REF!</v>
      </c>
      <c r="F40" s="264" t="e">
        <f>CONCATENATE(Matriz_V8!#REF!,Matriz_V8!#REF!,Matriz_V8!#REF!,Matriz_V8!#REF!)</f>
        <v>#REF!</v>
      </c>
      <c r="G40" s="264" t="e">
        <f>IF(Matriz_V8!#REF!="","",Matriz_V8!#REF!)</f>
        <v>#REF!</v>
      </c>
      <c r="H40" s="88" t="e">
        <f>IF(Matriz_V8!#REF!="","",Matriz_V8!#REF!)</f>
        <v>#REF!</v>
      </c>
      <c r="I40" s="89" t="e">
        <f>IF(Matriz_V8!#REF!="","",Matriz_V8!#REF!)</f>
        <v>#REF!</v>
      </c>
      <c r="J40" s="268" t="e">
        <f>IF(Matriz_V8!#REF!="","",Matriz_V8!#REF!)</f>
        <v>#REF!</v>
      </c>
      <c r="K40" s="268"/>
      <c r="L40" s="90"/>
      <c r="M40" s="90"/>
      <c r="N40" s="91"/>
      <c r="O40" s="91"/>
      <c r="P40" s="90"/>
    </row>
    <row r="41" spans="1:16" s="87" customFormat="1" ht="91.5" customHeight="1" x14ac:dyDescent="0.25">
      <c r="A41" s="262"/>
      <c r="B41" s="265"/>
      <c r="C41" s="265"/>
      <c r="D41" s="262"/>
      <c r="E41" s="262"/>
      <c r="F41" s="265"/>
      <c r="G41" s="265"/>
      <c r="H41" s="88" t="e">
        <f>IF(Matriz_V8!#REF!="","",Matriz_V8!#REF!)</f>
        <v>#REF!</v>
      </c>
      <c r="I41" s="89" t="e">
        <f>IF(Matriz_V8!#REF!="","",Matriz_V8!#REF!)</f>
        <v>#REF!</v>
      </c>
      <c r="J41" s="268" t="e">
        <f>IF(Matriz_V8!#REF!="","",Matriz_V8!#REF!)</f>
        <v>#REF!</v>
      </c>
      <c r="K41" s="268"/>
      <c r="L41" s="90"/>
      <c r="M41" s="90"/>
      <c r="N41" s="91"/>
      <c r="O41" s="91"/>
      <c r="P41" s="90"/>
    </row>
    <row r="42" spans="1:16" s="87" customFormat="1" ht="91.5" customHeight="1" x14ac:dyDescent="0.25">
      <c r="A42" s="262"/>
      <c r="B42" s="265"/>
      <c r="C42" s="265"/>
      <c r="D42" s="262"/>
      <c r="E42" s="262"/>
      <c r="F42" s="265"/>
      <c r="G42" s="265"/>
      <c r="H42" s="88" t="e">
        <f>IF(Matriz_V8!#REF!="","",Matriz_V8!#REF!)</f>
        <v>#REF!</v>
      </c>
      <c r="I42" s="89" t="e">
        <f>IF(Matriz_V8!#REF!="","",Matriz_V8!#REF!)</f>
        <v>#REF!</v>
      </c>
      <c r="J42" s="268" t="e">
        <f>IF(Matriz_V8!#REF!="","",Matriz_V8!#REF!)</f>
        <v>#REF!</v>
      </c>
      <c r="K42" s="268"/>
      <c r="L42" s="90"/>
      <c r="M42" s="90"/>
      <c r="N42" s="91"/>
      <c r="O42" s="91"/>
      <c r="P42" s="90"/>
    </row>
    <row r="43" spans="1:16" s="87" customFormat="1" ht="91.5" customHeight="1" x14ac:dyDescent="0.25">
      <c r="A43" s="262"/>
      <c r="B43" s="265"/>
      <c r="C43" s="265"/>
      <c r="D43" s="262"/>
      <c r="E43" s="262"/>
      <c r="F43" s="265"/>
      <c r="G43" s="265"/>
      <c r="H43" s="88" t="e">
        <f>IF(Matriz_V8!#REF!="","",Matriz_V8!#REF!)</f>
        <v>#REF!</v>
      </c>
      <c r="I43" s="89" t="e">
        <f>IF(Matriz_V8!#REF!="","",Matriz_V8!#REF!)</f>
        <v>#REF!</v>
      </c>
      <c r="J43" s="269" t="e">
        <f>IF(Matriz_V8!#REF!="","",Matriz_V8!#REF!)</f>
        <v>#REF!</v>
      </c>
      <c r="K43" s="270"/>
      <c r="L43" s="102"/>
      <c r="M43" s="90"/>
      <c r="N43" s="91"/>
      <c r="O43" s="91"/>
      <c r="P43" s="90"/>
    </row>
    <row r="44" spans="1:16" s="87" customFormat="1" ht="91.5" customHeight="1" x14ac:dyDescent="0.25">
      <c r="A44" s="263"/>
      <c r="B44" s="266"/>
      <c r="C44" s="266"/>
      <c r="D44" s="263"/>
      <c r="E44" s="263"/>
      <c r="F44" s="266"/>
      <c r="G44" s="266"/>
      <c r="H44" s="88" t="e">
        <f>IF(Matriz_V8!#REF!="","",Matriz_V8!#REF!)</f>
        <v>#REF!</v>
      </c>
      <c r="I44" s="89" t="e">
        <f>IF(Matriz_V8!#REF!="","",Matriz_V8!#REF!)</f>
        <v>#REF!</v>
      </c>
      <c r="J44" s="269" t="e">
        <f>IF(Matriz_V8!#REF!="","",Matriz_V8!#REF!)</f>
        <v>#REF!</v>
      </c>
      <c r="K44" s="270"/>
      <c r="L44" s="102"/>
      <c r="M44" s="90"/>
      <c r="N44" s="91"/>
      <c r="O44" s="91"/>
      <c r="P44" s="90"/>
    </row>
    <row r="45" spans="1:16" s="87" customFormat="1" ht="91.5" customHeight="1" x14ac:dyDescent="0.25">
      <c r="A45" s="271" t="e">
        <f>IF(Matriz_V8!#REF!="","",Matriz_V8!#REF!)</f>
        <v>#REF!</v>
      </c>
      <c r="B45" s="274" t="e">
        <f>IF(Matriz_V8!#REF!="","",Matriz_V8!#REF!)</f>
        <v>#REF!</v>
      </c>
      <c r="C45" s="274" t="e">
        <f>IF(Matriz_V8!#REF!="","",Matriz_V8!#REF!)</f>
        <v>#REF!</v>
      </c>
      <c r="D45" s="277" t="e">
        <f>IF(Matriz_V8!#REF!="","",Matriz_V8!#REF!)</f>
        <v>#REF!</v>
      </c>
      <c r="E45" s="277" t="e">
        <f>IF(Matriz_V8!#REF!="","",Matriz_V8!#REF!)</f>
        <v>#REF!</v>
      </c>
      <c r="F45" s="278" t="e">
        <f>CONCATENATE(Matriz_V8!#REF!,Matriz_V8!#REF!,Matriz_V8!#REF!,Matriz_V8!#REF!)</f>
        <v>#REF!</v>
      </c>
      <c r="G45" s="278" t="e">
        <f>IF(Matriz_V8!#REF!="","",Matriz_V8!#REF!)</f>
        <v>#REF!</v>
      </c>
      <c r="H45" s="92" t="e">
        <f>IF(Matriz_V8!#REF!="","",Matriz_V8!#REF!)</f>
        <v>#REF!</v>
      </c>
      <c r="I45" s="93" t="e">
        <f>IF(Matriz_V8!#REF!="","",Matriz_V8!#REF!)</f>
        <v>#REF!</v>
      </c>
      <c r="J45" s="281" t="e">
        <f>IF(Matriz_V8!#REF!="","",Matriz_V8!#REF!)</f>
        <v>#REF!</v>
      </c>
      <c r="K45" s="281"/>
      <c r="L45" s="94"/>
      <c r="M45" s="94"/>
      <c r="N45" s="95"/>
      <c r="O45" s="95"/>
      <c r="P45" s="94"/>
    </row>
    <row r="46" spans="1:16" s="87" customFormat="1" ht="91.5" customHeight="1" x14ac:dyDescent="0.25">
      <c r="A46" s="272"/>
      <c r="B46" s="275"/>
      <c r="C46" s="275"/>
      <c r="D46" s="272"/>
      <c r="E46" s="272"/>
      <c r="F46" s="279"/>
      <c r="G46" s="279"/>
      <c r="H46" s="92" t="e">
        <f>IF(Matriz_V8!#REF!="","",Matriz_V8!#REF!)</f>
        <v>#REF!</v>
      </c>
      <c r="I46" s="93" t="e">
        <f>IF(Matriz_V8!#REF!="","",Matriz_V8!#REF!)</f>
        <v>#REF!</v>
      </c>
      <c r="J46" s="281" t="e">
        <f>IF(Matriz_V8!#REF!="","",Matriz_V8!#REF!)</f>
        <v>#REF!</v>
      </c>
      <c r="K46" s="281"/>
      <c r="L46" s="94"/>
      <c r="M46" s="94"/>
      <c r="N46" s="95"/>
      <c r="O46" s="95"/>
      <c r="P46" s="94"/>
    </row>
    <row r="47" spans="1:16" s="87" customFormat="1" ht="91.5" customHeight="1" x14ac:dyDescent="0.25">
      <c r="A47" s="272"/>
      <c r="B47" s="275"/>
      <c r="C47" s="275"/>
      <c r="D47" s="272"/>
      <c r="E47" s="272"/>
      <c r="F47" s="279"/>
      <c r="G47" s="279"/>
      <c r="H47" s="92" t="e">
        <f>IF(Matriz_V8!#REF!="","",Matriz_V8!#REF!)</f>
        <v>#REF!</v>
      </c>
      <c r="I47" s="93" t="e">
        <f>IF(Matriz_V8!#REF!="","",Matriz_V8!#REF!)</f>
        <v>#REF!</v>
      </c>
      <c r="J47" s="281" t="e">
        <f>IF(Matriz_V8!#REF!="","",Matriz_V8!#REF!)</f>
        <v>#REF!</v>
      </c>
      <c r="K47" s="281"/>
      <c r="L47" s="94"/>
      <c r="M47" s="94"/>
      <c r="N47" s="95"/>
      <c r="O47" s="95"/>
      <c r="P47" s="94"/>
    </row>
    <row r="48" spans="1:16" s="87" customFormat="1" ht="91.5" customHeight="1" x14ac:dyDescent="0.25">
      <c r="A48" s="272"/>
      <c r="B48" s="275"/>
      <c r="C48" s="275"/>
      <c r="D48" s="272"/>
      <c r="E48" s="272"/>
      <c r="F48" s="279"/>
      <c r="G48" s="279"/>
      <c r="H48" s="92" t="e">
        <f>IF(Matriz_V8!#REF!="","",Matriz_V8!#REF!)</f>
        <v>#REF!</v>
      </c>
      <c r="I48" s="93" t="e">
        <f>IF(Matriz_V8!#REF!="","",Matriz_V8!#REF!)</f>
        <v>#REF!</v>
      </c>
      <c r="J48" s="282" t="e">
        <f>IF(Matriz_V8!#REF!="","",Matriz_V8!#REF!)</f>
        <v>#REF!</v>
      </c>
      <c r="K48" s="283"/>
      <c r="L48" s="103"/>
      <c r="M48" s="94"/>
      <c r="N48" s="95"/>
      <c r="O48" s="95"/>
      <c r="P48" s="94"/>
    </row>
    <row r="49" spans="1:16" s="87" customFormat="1" ht="91.5" customHeight="1" x14ac:dyDescent="0.25">
      <c r="A49" s="273"/>
      <c r="B49" s="276"/>
      <c r="C49" s="276"/>
      <c r="D49" s="273"/>
      <c r="E49" s="273"/>
      <c r="F49" s="280"/>
      <c r="G49" s="280"/>
      <c r="H49" s="92" t="e">
        <f>IF(Matriz_V8!#REF!="","",Matriz_V8!#REF!)</f>
        <v>#REF!</v>
      </c>
      <c r="I49" s="93" t="e">
        <f>IF(Matriz_V8!#REF!="","",Matriz_V8!#REF!)</f>
        <v>#REF!</v>
      </c>
      <c r="J49" s="282" t="e">
        <f>IF(Matriz_V8!#REF!="","",Matriz_V8!#REF!)</f>
        <v>#REF!</v>
      </c>
      <c r="K49" s="283"/>
      <c r="L49" s="103"/>
      <c r="M49" s="94"/>
      <c r="N49" s="95"/>
      <c r="O49" s="95"/>
      <c r="P49" s="94"/>
    </row>
    <row r="50" spans="1:16" s="87" customFormat="1" ht="91.5" customHeight="1" x14ac:dyDescent="0.25">
      <c r="A50" s="261" t="e">
        <f>IF(Matriz_V8!#REF!="","",Matriz_V8!#REF!)</f>
        <v>#REF!</v>
      </c>
      <c r="B50" s="264" t="e">
        <f>IF(Matriz_V8!#REF!="","",Matriz_V8!#REF!)</f>
        <v>#REF!</v>
      </c>
      <c r="C50" s="264" t="e">
        <f>IF(Matriz_V8!#REF!="","",Matriz_V8!#REF!)</f>
        <v>#REF!</v>
      </c>
      <c r="D50" s="267" t="e">
        <f>IF(Matriz_V8!#REF!="","",Matriz_V8!#REF!)</f>
        <v>#REF!</v>
      </c>
      <c r="E50" s="267" t="e">
        <f>IF(Matriz_V8!#REF!="","",Matriz_V8!#REF!)</f>
        <v>#REF!</v>
      </c>
      <c r="F50" s="264" t="e">
        <f>CONCATENATE(Matriz_V8!#REF!,Matriz_V8!#REF!,Matriz_V8!#REF!,Matriz_V8!#REF!)</f>
        <v>#REF!</v>
      </c>
      <c r="G50" s="264" t="e">
        <f>IF(Matriz_V8!#REF!="","",Matriz_V8!#REF!)</f>
        <v>#REF!</v>
      </c>
      <c r="H50" s="88" t="e">
        <f>IF(Matriz_V8!#REF!="","",Matriz_V8!#REF!)</f>
        <v>#REF!</v>
      </c>
      <c r="I50" s="89" t="e">
        <f>IF(Matriz_V8!#REF!="","",Matriz_V8!#REF!)</f>
        <v>#REF!</v>
      </c>
      <c r="J50" s="268" t="e">
        <f>IF(Matriz_V8!#REF!="","",Matriz_V8!#REF!)</f>
        <v>#REF!</v>
      </c>
      <c r="K50" s="268"/>
      <c r="L50" s="90"/>
      <c r="M50" s="90"/>
      <c r="N50" s="91"/>
      <c r="O50" s="91"/>
      <c r="P50" s="90"/>
    </row>
    <row r="51" spans="1:16" s="87" customFormat="1" ht="91.5" customHeight="1" x14ac:dyDescent="0.25">
      <c r="A51" s="262"/>
      <c r="B51" s="265"/>
      <c r="C51" s="265"/>
      <c r="D51" s="262"/>
      <c r="E51" s="262"/>
      <c r="F51" s="265"/>
      <c r="G51" s="265"/>
      <c r="H51" s="88" t="e">
        <f>IF(Matriz_V8!#REF!="","",Matriz_V8!#REF!)</f>
        <v>#REF!</v>
      </c>
      <c r="I51" s="89" t="e">
        <f>IF(Matriz_V8!#REF!="","",Matriz_V8!#REF!)</f>
        <v>#REF!</v>
      </c>
      <c r="J51" s="268" t="e">
        <f>IF(Matriz_V8!#REF!="","",Matriz_V8!#REF!)</f>
        <v>#REF!</v>
      </c>
      <c r="K51" s="268"/>
      <c r="L51" s="90"/>
      <c r="M51" s="90"/>
      <c r="N51" s="91"/>
      <c r="O51" s="91"/>
      <c r="P51" s="90"/>
    </row>
    <row r="52" spans="1:16" s="87" customFormat="1" ht="91.5" customHeight="1" x14ac:dyDescent="0.25">
      <c r="A52" s="262"/>
      <c r="B52" s="265"/>
      <c r="C52" s="265"/>
      <c r="D52" s="262"/>
      <c r="E52" s="262"/>
      <c r="F52" s="265"/>
      <c r="G52" s="265"/>
      <c r="H52" s="88" t="e">
        <f>IF(Matriz_V8!#REF!="","",Matriz_V8!#REF!)</f>
        <v>#REF!</v>
      </c>
      <c r="I52" s="89" t="e">
        <f>IF(Matriz_V8!#REF!="","",Matriz_V8!#REF!)</f>
        <v>#REF!</v>
      </c>
      <c r="J52" s="268" t="e">
        <f>IF(Matriz_V8!#REF!="","",Matriz_V8!#REF!)</f>
        <v>#REF!</v>
      </c>
      <c r="K52" s="268"/>
      <c r="L52" s="90"/>
      <c r="M52" s="90"/>
      <c r="N52" s="91"/>
      <c r="O52" s="91"/>
      <c r="P52" s="90"/>
    </row>
    <row r="53" spans="1:16" s="87" customFormat="1" ht="91.5" customHeight="1" x14ac:dyDescent="0.25">
      <c r="A53" s="262"/>
      <c r="B53" s="265"/>
      <c r="C53" s="265"/>
      <c r="D53" s="262"/>
      <c r="E53" s="262"/>
      <c r="F53" s="265"/>
      <c r="G53" s="265"/>
      <c r="H53" s="88" t="e">
        <f>IF(Matriz_V8!#REF!="","",Matriz_V8!#REF!)</f>
        <v>#REF!</v>
      </c>
      <c r="I53" s="89" t="e">
        <f>IF(Matriz_V8!#REF!="","",Matriz_V8!#REF!)</f>
        <v>#REF!</v>
      </c>
      <c r="J53" s="269" t="e">
        <f>IF(Matriz_V8!#REF!="","",Matriz_V8!#REF!)</f>
        <v>#REF!</v>
      </c>
      <c r="K53" s="270"/>
      <c r="L53" s="102"/>
      <c r="M53" s="90"/>
      <c r="N53" s="91"/>
      <c r="O53" s="91"/>
      <c r="P53" s="90"/>
    </row>
    <row r="54" spans="1:16" s="87" customFormat="1" ht="91.5" customHeight="1" x14ac:dyDescent="0.25">
      <c r="A54" s="263"/>
      <c r="B54" s="266"/>
      <c r="C54" s="266"/>
      <c r="D54" s="263"/>
      <c r="E54" s="263"/>
      <c r="F54" s="266"/>
      <c r="G54" s="266"/>
      <c r="H54" s="88" t="e">
        <f>IF(Matriz_V8!#REF!="","",Matriz_V8!#REF!)</f>
        <v>#REF!</v>
      </c>
      <c r="I54" s="89" t="e">
        <f>IF(Matriz_V8!#REF!="","",Matriz_V8!#REF!)</f>
        <v>#REF!</v>
      </c>
      <c r="J54" s="269" t="e">
        <f>IF(Matriz_V8!#REF!="","",Matriz_V8!#REF!)</f>
        <v>#REF!</v>
      </c>
      <c r="K54" s="270"/>
      <c r="L54" s="102"/>
      <c r="M54" s="90"/>
      <c r="N54" s="91"/>
      <c r="O54" s="91"/>
      <c r="P54" s="90"/>
    </row>
    <row r="55" spans="1:16" s="87" customFormat="1" ht="91.5" customHeight="1" x14ac:dyDescent="0.25">
      <c r="A55" s="271" t="e">
        <f>IF(Matriz_V8!#REF!="","",Matriz_V8!#REF!)</f>
        <v>#REF!</v>
      </c>
      <c r="B55" s="274" t="e">
        <f>IF(Matriz_V8!#REF!="","",Matriz_V8!#REF!)</f>
        <v>#REF!</v>
      </c>
      <c r="C55" s="274" t="e">
        <f>IF(Matriz_V8!#REF!="","",Matriz_V8!#REF!)</f>
        <v>#REF!</v>
      </c>
      <c r="D55" s="277" t="e">
        <f>IF(Matriz_V8!#REF!="","",Matriz_V8!#REF!)</f>
        <v>#REF!</v>
      </c>
      <c r="E55" s="277" t="e">
        <f>IF(Matriz_V8!#REF!="","",Matriz_V8!#REF!)</f>
        <v>#REF!</v>
      </c>
      <c r="F55" s="278" t="e">
        <f>CONCATENATE(Matriz_V8!#REF!,Matriz_V8!#REF!,Matriz_V8!#REF!,Matriz_V8!#REF!)</f>
        <v>#REF!</v>
      </c>
      <c r="G55" s="278" t="e">
        <f>IF(Matriz_V8!#REF!="","",Matriz_V8!#REF!)</f>
        <v>#REF!</v>
      </c>
      <c r="H55" s="92" t="e">
        <f>IF(Matriz_V8!#REF!="","",Matriz_V8!#REF!)</f>
        <v>#REF!</v>
      </c>
      <c r="I55" s="93" t="e">
        <f>IF(Matriz_V8!#REF!="","",Matriz_V8!#REF!)</f>
        <v>#REF!</v>
      </c>
      <c r="J55" s="281" t="e">
        <f>IF(Matriz_V8!#REF!="","",Matriz_V8!#REF!)</f>
        <v>#REF!</v>
      </c>
      <c r="K55" s="281"/>
      <c r="L55" s="94"/>
      <c r="M55" s="94"/>
      <c r="N55" s="95"/>
      <c r="O55" s="95"/>
      <c r="P55" s="94"/>
    </row>
    <row r="56" spans="1:16" s="87" customFormat="1" ht="91.5" customHeight="1" x14ac:dyDescent="0.25">
      <c r="A56" s="272"/>
      <c r="B56" s="275"/>
      <c r="C56" s="275"/>
      <c r="D56" s="272"/>
      <c r="E56" s="272"/>
      <c r="F56" s="279"/>
      <c r="G56" s="279"/>
      <c r="H56" s="92" t="e">
        <f>IF(Matriz_V8!#REF!="","",Matriz_V8!#REF!)</f>
        <v>#REF!</v>
      </c>
      <c r="I56" s="93" t="e">
        <f>IF(Matriz_V8!#REF!="","",Matriz_V8!#REF!)</f>
        <v>#REF!</v>
      </c>
      <c r="J56" s="281" t="e">
        <f>IF(Matriz_V8!#REF!="","",Matriz_V8!#REF!)</f>
        <v>#REF!</v>
      </c>
      <c r="K56" s="281"/>
      <c r="L56" s="94"/>
      <c r="M56" s="94"/>
      <c r="N56" s="95"/>
      <c r="O56" s="95"/>
      <c r="P56" s="94"/>
    </row>
    <row r="57" spans="1:16" s="87" customFormat="1" ht="91.5" customHeight="1" x14ac:dyDescent="0.25">
      <c r="A57" s="272"/>
      <c r="B57" s="275"/>
      <c r="C57" s="275"/>
      <c r="D57" s="272"/>
      <c r="E57" s="272"/>
      <c r="F57" s="279"/>
      <c r="G57" s="279"/>
      <c r="H57" s="92" t="e">
        <f>IF(Matriz_V8!#REF!="","",Matriz_V8!#REF!)</f>
        <v>#REF!</v>
      </c>
      <c r="I57" s="93" t="e">
        <f>IF(Matriz_V8!#REF!="","",Matriz_V8!#REF!)</f>
        <v>#REF!</v>
      </c>
      <c r="J57" s="281" t="e">
        <f>IF(Matriz_V8!#REF!="","",Matriz_V8!#REF!)</f>
        <v>#REF!</v>
      </c>
      <c r="K57" s="281"/>
      <c r="L57" s="94"/>
      <c r="M57" s="94"/>
      <c r="N57" s="95"/>
      <c r="O57" s="95"/>
      <c r="P57" s="94"/>
    </row>
    <row r="58" spans="1:16" s="87" customFormat="1" ht="91.5" customHeight="1" x14ac:dyDescent="0.25">
      <c r="A58" s="272"/>
      <c r="B58" s="275"/>
      <c r="C58" s="275"/>
      <c r="D58" s="272"/>
      <c r="E58" s="272"/>
      <c r="F58" s="279"/>
      <c r="G58" s="279"/>
      <c r="H58" s="92" t="e">
        <f>IF(Matriz_V8!#REF!="","",Matriz_V8!#REF!)</f>
        <v>#REF!</v>
      </c>
      <c r="I58" s="93" t="e">
        <f>IF(Matriz_V8!#REF!="","",Matriz_V8!#REF!)</f>
        <v>#REF!</v>
      </c>
      <c r="J58" s="282" t="e">
        <f>IF(Matriz_V8!#REF!="","",Matriz_V8!#REF!)</f>
        <v>#REF!</v>
      </c>
      <c r="K58" s="283"/>
      <c r="L58" s="103"/>
      <c r="M58" s="94"/>
      <c r="N58" s="95"/>
      <c r="O58" s="95"/>
      <c r="P58" s="94"/>
    </row>
    <row r="59" spans="1:16" s="87" customFormat="1" ht="91.5" customHeight="1" x14ac:dyDescent="0.25">
      <c r="A59" s="273"/>
      <c r="B59" s="276"/>
      <c r="C59" s="276"/>
      <c r="D59" s="273"/>
      <c r="E59" s="273"/>
      <c r="F59" s="280"/>
      <c r="G59" s="280"/>
      <c r="H59" s="92" t="e">
        <f>IF(Matriz_V8!#REF!="","",Matriz_V8!#REF!)</f>
        <v>#REF!</v>
      </c>
      <c r="I59" s="93" t="e">
        <f>IF(Matriz_V8!#REF!="","",Matriz_V8!#REF!)</f>
        <v>#REF!</v>
      </c>
      <c r="J59" s="282" t="e">
        <f>IF(Matriz_V8!#REF!="","",Matriz_V8!#REF!)</f>
        <v>#REF!</v>
      </c>
      <c r="K59" s="283"/>
      <c r="L59" s="103"/>
      <c r="M59" s="94"/>
      <c r="N59" s="95"/>
      <c r="O59" s="95"/>
      <c r="P59" s="94"/>
    </row>
    <row r="60" spans="1:16" s="87" customFormat="1" ht="91.5" customHeight="1" x14ac:dyDescent="0.25">
      <c r="A60" s="261" t="e">
        <f>IF(Matriz_V8!#REF!="","",Matriz_V8!#REF!)</f>
        <v>#REF!</v>
      </c>
      <c r="B60" s="264" t="e">
        <f>IF(Matriz_V8!#REF!="","",Matriz_V8!#REF!)</f>
        <v>#REF!</v>
      </c>
      <c r="C60" s="264" t="e">
        <f>IF(Matriz_V8!#REF!="","",Matriz_V8!#REF!)</f>
        <v>#REF!</v>
      </c>
      <c r="D60" s="267" t="e">
        <f>IF(Matriz_V8!#REF!="","",Matriz_V8!#REF!)</f>
        <v>#REF!</v>
      </c>
      <c r="E60" s="267" t="e">
        <f>IF(Matriz_V8!#REF!="","",Matriz_V8!#REF!)</f>
        <v>#REF!</v>
      </c>
      <c r="F60" s="264" t="e">
        <f>CONCATENATE(Matriz_V8!#REF!,Matriz_V8!#REF!,Matriz_V8!#REF!,Matriz_V8!#REF!)</f>
        <v>#REF!</v>
      </c>
      <c r="G60" s="264" t="e">
        <f>IF(Matriz_V8!#REF!="","",Matriz_V8!#REF!)</f>
        <v>#REF!</v>
      </c>
      <c r="H60" s="88" t="e">
        <f>IF(Matriz_V8!#REF!="","",Matriz_V8!#REF!)</f>
        <v>#REF!</v>
      </c>
      <c r="I60" s="89" t="e">
        <f>IF(Matriz_V8!#REF!="","",Matriz_V8!#REF!)</f>
        <v>#REF!</v>
      </c>
      <c r="J60" s="268" t="e">
        <f>IF(Matriz_V8!#REF!="","",Matriz_V8!#REF!)</f>
        <v>#REF!</v>
      </c>
      <c r="K60" s="268"/>
      <c r="L60" s="90"/>
      <c r="M60" s="90"/>
      <c r="N60" s="91"/>
      <c r="O60" s="91"/>
      <c r="P60" s="90"/>
    </row>
    <row r="61" spans="1:16" s="87" customFormat="1" ht="91.5" customHeight="1" x14ac:dyDescent="0.25">
      <c r="A61" s="262"/>
      <c r="B61" s="265"/>
      <c r="C61" s="265"/>
      <c r="D61" s="262"/>
      <c r="E61" s="262"/>
      <c r="F61" s="265"/>
      <c r="G61" s="265"/>
      <c r="H61" s="88" t="e">
        <f>IF(Matriz_V8!#REF!="","",Matriz_V8!#REF!)</f>
        <v>#REF!</v>
      </c>
      <c r="I61" s="89" t="e">
        <f>IF(Matriz_V8!#REF!="","",Matriz_V8!#REF!)</f>
        <v>#REF!</v>
      </c>
      <c r="J61" s="268" t="e">
        <f>IF(Matriz_V8!#REF!="","",Matriz_V8!#REF!)</f>
        <v>#REF!</v>
      </c>
      <c r="K61" s="268"/>
      <c r="L61" s="90"/>
      <c r="M61" s="90"/>
      <c r="N61" s="91"/>
      <c r="O61" s="91"/>
      <c r="P61" s="90"/>
    </row>
    <row r="62" spans="1:16" s="87" customFormat="1" ht="91.5" customHeight="1" x14ac:dyDescent="0.25">
      <c r="A62" s="262"/>
      <c r="B62" s="265"/>
      <c r="C62" s="265"/>
      <c r="D62" s="262"/>
      <c r="E62" s="262"/>
      <c r="F62" s="265"/>
      <c r="G62" s="265"/>
      <c r="H62" s="88" t="e">
        <f>IF(Matriz_V8!#REF!="","",Matriz_V8!#REF!)</f>
        <v>#REF!</v>
      </c>
      <c r="I62" s="89" t="e">
        <f>IF(Matriz_V8!#REF!="","",Matriz_V8!#REF!)</f>
        <v>#REF!</v>
      </c>
      <c r="J62" s="268" t="e">
        <f>IF(Matriz_V8!#REF!="","",Matriz_V8!#REF!)</f>
        <v>#REF!</v>
      </c>
      <c r="K62" s="268"/>
      <c r="L62" s="90"/>
      <c r="M62" s="90"/>
      <c r="N62" s="91"/>
      <c r="O62" s="91"/>
      <c r="P62" s="90"/>
    </row>
    <row r="63" spans="1:16" s="87" customFormat="1" ht="91.5" customHeight="1" x14ac:dyDescent="0.25">
      <c r="A63" s="262"/>
      <c r="B63" s="265"/>
      <c r="C63" s="265"/>
      <c r="D63" s="262"/>
      <c r="E63" s="262"/>
      <c r="F63" s="265"/>
      <c r="G63" s="265"/>
      <c r="H63" s="88" t="e">
        <f>IF(Matriz_V8!#REF!="","",Matriz_V8!#REF!)</f>
        <v>#REF!</v>
      </c>
      <c r="I63" s="89" t="e">
        <f>IF(Matriz_V8!#REF!="","",Matriz_V8!#REF!)</f>
        <v>#REF!</v>
      </c>
      <c r="J63" s="269" t="e">
        <f>IF(Matriz_V8!#REF!="","",Matriz_V8!#REF!)</f>
        <v>#REF!</v>
      </c>
      <c r="K63" s="270"/>
      <c r="L63" s="102"/>
      <c r="M63" s="90"/>
      <c r="N63" s="91"/>
      <c r="O63" s="91"/>
      <c r="P63" s="90"/>
    </row>
    <row r="64" spans="1:16" s="87" customFormat="1" ht="91.5" customHeight="1" x14ac:dyDescent="0.25">
      <c r="A64" s="263"/>
      <c r="B64" s="266"/>
      <c r="C64" s="266"/>
      <c r="D64" s="263"/>
      <c r="E64" s="263"/>
      <c r="F64" s="266"/>
      <c r="G64" s="266"/>
      <c r="H64" s="88" t="e">
        <f>IF(Matriz_V8!#REF!="","",Matriz_V8!#REF!)</f>
        <v>#REF!</v>
      </c>
      <c r="I64" s="89" t="e">
        <f>IF(Matriz_V8!#REF!="","",Matriz_V8!#REF!)</f>
        <v>#REF!</v>
      </c>
      <c r="J64" s="269" t="e">
        <f>IF(Matriz_V8!#REF!="","",Matriz_V8!#REF!)</f>
        <v>#REF!</v>
      </c>
      <c r="K64" s="270"/>
      <c r="L64" s="102"/>
      <c r="M64" s="90"/>
      <c r="N64" s="91"/>
      <c r="O64" s="91"/>
      <c r="P64" s="90"/>
    </row>
    <row r="65" spans="1:16" s="87" customFormat="1" ht="91.5" customHeight="1" x14ac:dyDescent="0.25">
      <c r="A65" s="271" t="e">
        <f>IF(Matriz_V8!#REF!="","",Matriz_V8!#REF!)</f>
        <v>#REF!</v>
      </c>
      <c r="B65" s="274" t="e">
        <f>IF(Matriz_V8!#REF!="","",Matriz_V8!#REF!)</f>
        <v>#REF!</v>
      </c>
      <c r="C65" s="274" t="e">
        <f>IF(Matriz_V8!#REF!="","",Matriz_V8!#REF!)</f>
        <v>#REF!</v>
      </c>
      <c r="D65" s="277" t="e">
        <f>IF(Matriz_V8!#REF!="","",Matriz_V8!#REF!)</f>
        <v>#REF!</v>
      </c>
      <c r="E65" s="277" t="e">
        <f>IF(Matriz_V8!#REF!="","",Matriz_V8!#REF!)</f>
        <v>#REF!</v>
      </c>
      <c r="F65" s="278" t="e">
        <f>CONCATENATE(Matriz_V8!#REF!,Matriz_V8!#REF!,Matriz_V8!#REF!,Matriz_V8!#REF!)</f>
        <v>#REF!</v>
      </c>
      <c r="G65" s="278" t="e">
        <f>IF(Matriz_V8!#REF!="","",Matriz_V8!#REF!)</f>
        <v>#REF!</v>
      </c>
      <c r="H65" s="92" t="e">
        <f>IF(Matriz_V8!#REF!="","",Matriz_V8!#REF!)</f>
        <v>#REF!</v>
      </c>
      <c r="I65" s="93" t="e">
        <f>IF(Matriz_V8!#REF!="","",Matriz_V8!#REF!)</f>
        <v>#REF!</v>
      </c>
      <c r="J65" s="281" t="e">
        <f>IF(Matriz_V8!#REF!="","",Matriz_V8!#REF!)</f>
        <v>#REF!</v>
      </c>
      <c r="K65" s="281"/>
      <c r="L65" s="94"/>
      <c r="M65" s="94"/>
      <c r="N65" s="95"/>
      <c r="O65" s="95"/>
      <c r="P65" s="94"/>
    </row>
    <row r="66" spans="1:16" s="87" customFormat="1" ht="91.5" customHeight="1" x14ac:dyDescent="0.25">
      <c r="A66" s="272"/>
      <c r="B66" s="275"/>
      <c r="C66" s="275"/>
      <c r="D66" s="272"/>
      <c r="E66" s="272"/>
      <c r="F66" s="279"/>
      <c r="G66" s="279"/>
      <c r="H66" s="92" t="e">
        <f>IF(Matriz_V8!#REF!="","",Matriz_V8!#REF!)</f>
        <v>#REF!</v>
      </c>
      <c r="I66" s="93" t="e">
        <f>IF(Matriz_V8!#REF!="","",Matriz_V8!#REF!)</f>
        <v>#REF!</v>
      </c>
      <c r="J66" s="281" t="e">
        <f>IF(Matriz_V8!#REF!="","",Matriz_V8!#REF!)</f>
        <v>#REF!</v>
      </c>
      <c r="K66" s="281"/>
      <c r="L66" s="94"/>
      <c r="M66" s="94"/>
      <c r="N66" s="95"/>
      <c r="O66" s="95"/>
      <c r="P66" s="94"/>
    </row>
    <row r="67" spans="1:16" s="87" customFormat="1" ht="91.5" customHeight="1" x14ac:dyDescent="0.25">
      <c r="A67" s="272"/>
      <c r="B67" s="275"/>
      <c r="C67" s="275"/>
      <c r="D67" s="272"/>
      <c r="E67" s="272"/>
      <c r="F67" s="279"/>
      <c r="G67" s="279"/>
      <c r="H67" s="92" t="e">
        <f>IF(Matriz_V8!#REF!="","",Matriz_V8!#REF!)</f>
        <v>#REF!</v>
      </c>
      <c r="I67" s="93" t="e">
        <f>IF(Matriz_V8!#REF!="","",Matriz_V8!#REF!)</f>
        <v>#REF!</v>
      </c>
      <c r="J67" s="281" t="e">
        <f>IF(Matriz_V8!#REF!="","",Matriz_V8!#REF!)</f>
        <v>#REF!</v>
      </c>
      <c r="K67" s="281"/>
      <c r="L67" s="94"/>
      <c r="M67" s="94"/>
      <c r="N67" s="95"/>
      <c r="O67" s="95"/>
      <c r="P67" s="94"/>
    </row>
    <row r="68" spans="1:16" s="87" customFormat="1" ht="91.5" customHeight="1" x14ac:dyDescent="0.25">
      <c r="A68" s="272"/>
      <c r="B68" s="275"/>
      <c r="C68" s="275"/>
      <c r="D68" s="272"/>
      <c r="E68" s="272"/>
      <c r="F68" s="279"/>
      <c r="G68" s="279"/>
      <c r="H68" s="92" t="e">
        <f>IF(Matriz_V8!#REF!="","",Matriz_V8!#REF!)</f>
        <v>#REF!</v>
      </c>
      <c r="I68" s="93" t="e">
        <f>IF(Matriz_V8!#REF!="","",Matriz_V8!#REF!)</f>
        <v>#REF!</v>
      </c>
      <c r="J68" s="282" t="e">
        <f>IF(Matriz_V8!#REF!="","",Matriz_V8!#REF!)</f>
        <v>#REF!</v>
      </c>
      <c r="K68" s="283"/>
      <c r="L68" s="103"/>
      <c r="M68" s="94"/>
      <c r="N68" s="95"/>
      <c r="O68" s="95"/>
      <c r="P68" s="94"/>
    </row>
    <row r="69" spans="1:16" s="87" customFormat="1" ht="91.5" customHeight="1" x14ac:dyDescent="0.25">
      <c r="A69" s="273"/>
      <c r="B69" s="276"/>
      <c r="C69" s="276"/>
      <c r="D69" s="273"/>
      <c r="E69" s="273"/>
      <c r="F69" s="280"/>
      <c r="G69" s="280"/>
      <c r="H69" s="92" t="e">
        <f>IF(Matriz_V8!#REF!="","",Matriz_V8!#REF!)</f>
        <v>#REF!</v>
      </c>
      <c r="I69" s="93" t="e">
        <f>IF(Matriz_V8!#REF!="","",Matriz_V8!#REF!)</f>
        <v>#REF!</v>
      </c>
      <c r="J69" s="282" t="e">
        <f>IF(Matriz_V8!#REF!="","",Matriz_V8!#REF!)</f>
        <v>#REF!</v>
      </c>
      <c r="K69" s="283"/>
      <c r="L69" s="103"/>
      <c r="M69" s="94"/>
      <c r="N69" s="95"/>
      <c r="O69" s="95"/>
      <c r="P69" s="94"/>
    </row>
    <row r="70" spans="1:16" s="87" customFormat="1" ht="91.5" customHeight="1" x14ac:dyDescent="0.25">
      <c r="A70" s="261" t="e">
        <f>IF(Matriz_V8!#REF!="","",Matriz_V8!#REF!)</f>
        <v>#REF!</v>
      </c>
      <c r="B70" s="264" t="e">
        <f>IF(Matriz_V8!#REF!="","",Matriz_V8!#REF!)</f>
        <v>#REF!</v>
      </c>
      <c r="C70" s="264" t="e">
        <f>IF(Matriz_V8!#REF!="","",Matriz_V8!#REF!)</f>
        <v>#REF!</v>
      </c>
      <c r="D70" s="267" t="e">
        <f>IF(Matriz_V8!#REF!="","",Matriz_V8!#REF!)</f>
        <v>#REF!</v>
      </c>
      <c r="E70" s="267" t="e">
        <f>IF(Matriz_V8!#REF!="","",Matriz_V8!#REF!)</f>
        <v>#REF!</v>
      </c>
      <c r="F70" s="264" t="e">
        <f>CONCATENATE(Matriz_V8!#REF!,Matriz_V8!#REF!,Matriz_V8!#REF!,Matriz_V8!#REF!)</f>
        <v>#REF!</v>
      </c>
      <c r="G70" s="264" t="e">
        <f>IF(Matriz_V8!#REF!="","",Matriz_V8!#REF!)</f>
        <v>#REF!</v>
      </c>
      <c r="H70" s="88" t="e">
        <f>IF(Matriz_V8!#REF!="","",Matriz_V8!#REF!)</f>
        <v>#REF!</v>
      </c>
      <c r="I70" s="89" t="e">
        <f>IF(Matriz_V8!#REF!="","",Matriz_V8!#REF!)</f>
        <v>#REF!</v>
      </c>
      <c r="J70" s="268" t="e">
        <f>IF(Matriz_V8!#REF!="","",Matriz_V8!#REF!)</f>
        <v>#REF!</v>
      </c>
      <c r="K70" s="268"/>
      <c r="L70" s="90"/>
      <c r="M70" s="90"/>
      <c r="N70" s="91"/>
      <c r="O70" s="91"/>
      <c r="P70" s="90"/>
    </row>
    <row r="71" spans="1:16" s="87" customFormat="1" ht="91.5" customHeight="1" x14ac:dyDescent="0.25">
      <c r="A71" s="262"/>
      <c r="B71" s="265"/>
      <c r="C71" s="265"/>
      <c r="D71" s="262"/>
      <c r="E71" s="262"/>
      <c r="F71" s="265"/>
      <c r="G71" s="265"/>
      <c r="H71" s="88" t="e">
        <f>IF(Matriz_V8!#REF!="","",Matriz_V8!#REF!)</f>
        <v>#REF!</v>
      </c>
      <c r="I71" s="89" t="e">
        <f>IF(Matriz_V8!#REF!="","",Matriz_V8!#REF!)</f>
        <v>#REF!</v>
      </c>
      <c r="J71" s="268" t="e">
        <f>IF(Matriz_V8!#REF!="","",Matriz_V8!#REF!)</f>
        <v>#REF!</v>
      </c>
      <c r="K71" s="268"/>
      <c r="L71" s="90"/>
      <c r="M71" s="90"/>
      <c r="N71" s="91"/>
      <c r="O71" s="91"/>
      <c r="P71" s="90"/>
    </row>
    <row r="72" spans="1:16" s="87" customFormat="1" ht="91.5" customHeight="1" x14ac:dyDescent="0.25">
      <c r="A72" s="262"/>
      <c r="B72" s="265"/>
      <c r="C72" s="265"/>
      <c r="D72" s="262"/>
      <c r="E72" s="262"/>
      <c r="F72" s="265"/>
      <c r="G72" s="265"/>
      <c r="H72" s="88" t="e">
        <f>IF(Matriz_V8!#REF!="","",Matriz_V8!#REF!)</f>
        <v>#REF!</v>
      </c>
      <c r="I72" s="89" t="e">
        <f>IF(Matriz_V8!#REF!="","",Matriz_V8!#REF!)</f>
        <v>#REF!</v>
      </c>
      <c r="J72" s="268" t="e">
        <f>IF(Matriz_V8!#REF!="","",Matriz_V8!#REF!)</f>
        <v>#REF!</v>
      </c>
      <c r="K72" s="268"/>
      <c r="L72" s="90"/>
      <c r="M72" s="90"/>
      <c r="N72" s="91"/>
      <c r="O72" s="91"/>
      <c r="P72" s="90"/>
    </row>
    <row r="73" spans="1:16" s="87" customFormat="1" ht="91.5" customHeight="1" x14ac:dyDescent="0.25">
      <c r="A73" s="262"/>
      <c r="B73" s="265"/>
      <c r="C73" s="265"/>
      <c r="D73" s="262"/>
      <c r="E73" s="262"/>
      <c r="F73" s="265"/>
      <c r="G73" s="265"/>
      <c r="H73" s="88" t="e">
        <f>IF(Matriz_V8!#REF!="","",Matriz_V8!#REF!)</f>
        <v>#REF!</v>
      </c>
      <c r="I73" s="89" t="e">
        <f>IF(Matriz_V8!#REF!="","",Matriz_V8!#REF!)</f>
        <v>#REF!</v>
      </c>
      <c r="J73" s="269" t="e">
        <f>IF(Matriz_V8!#REF!="","",Matriz_V8!#REF!)</f>
        <v>#REF!</v>
      </c>
      <c r="K73" s="270"/>
      <c r="L73" s="102"/>
      <c r="M73" s="90"/>
      <c r="N73" s="91"/>
      <c r="O73" s="91"/>
      <c r="P73" s="90"/>
    </row>
    <row r="74" spans="1:16" s="87" customFormat="1" ht="91.5" customHeight="1" x14ac:dyDescent="0.25">
      <c r="A74" s="263"/>
      <c r="B74" s="266"/>
      <c r="C74" s="266"/>
      <c r="D74" s="263"/>
      <c r="E74" s="263"/>
      <c r="F74" s="266"/>
      <c r="G74" s="266"/>
      <c r="H74" s="88" t="e">
        <f>IF(Matriz_V8!#REF!="","",Matriz_V8!#REF!)</f>
        <v>#REF!</v>
      </c>
      <c r="I74" s="89" t="e">
        <f>IF(Matriz_V8!#REF!="","",Matriz_V8!#REF!)</f>
        <v>#REF!</v>
      </c>
      <c r="J74" s="269" t="e">
        <f>IF(Matriz_V8!#REF!="","",Matriz_V8!#REF!)</f>
        <v>#REF!</v>
      </c>
      <c r="K74" s="270"/>
      <c r="L74" s="102"/>
      <c r="M74" s="90"/>
      <c r="N74" s="91"/>
      <c r="O74" s="91"/>
      <c r="P74" s="90"/>
    </row>
    <row r="75" spans="1:16" s="87" customFormat="1" ht="91.5" customHeight="1" x14ac:dyDescent="0.25">
      <c r="A75" s="271" t="e">
        <f>IF(Matriz_V8!#REF!="","",Matriz_V8!#REF!)</f>
        <v>#REF!</v>
      </c>
      <c r="B75" s="274" t="e">
        <f>IF(Matriz_V8!#REF!="","",Matriz_V8!#REF!)</f>
        <v>#REF!</v>
      </c>
      <c r="C75" s="274" t="e">
        <f>IF(Matriz_V8!#REF!="","",Matriz_V8!#REF!)</f>
        <v>#REF!</v>
      </c>
      <c r="D75" s="277" t="e">
        <f>IF(Matriz_V8!#REF!="","",Matriz_V8!#REF!)</f>
        <v>#REF!</v>
      </c>
      <c r="E75" s="277" t="e">
        <f>IF(Matriz_V8!#REF!="","",Matriz_V8!#REF!)</f>
        <v>#REF!</v>
      </c>
      <c r="F75" s="278" t="e">
        <f>CONCATENATE(Matriz_V8!#REF!,Matriz_V8!#REF!,Matriz_V8!#REF!,Matriz_V8!#REF!)</f>
        <v>#REF!</v>
      </c>
      <c r="G75" s="278" t="e">
        <f>IF(Matriz_V8!#REF!="","",Matriz_V8!#REF!)</f>
        <v>#REF!</v>
      </c>
      <c r="H75" s="92" t="e">
        <f>IF(Matriz_V8!#REF!="","",Matriz_V8!#REF!)</f>
        <v>#REF!</v>
      </c>
      <c r="I75" s="93" t="e">
        <f>IF(Matriz_V8!#REF!="","",Matriz_V8!#REF!)</f>
        <v>#REF!</v>
      </c>
      <c r="J75" s="281" t="e">
        <f>IF(Matriz_V8!#REF!="","",Matriz_V8!#REF!)</f>
        <v>#REF!</v>
      </c>
      <c r="K75" s="281"/>
      <c r="L75" s="94"/>
      <c r="M75" s="94"/>
      <c r="N75" s="95"/>
      <c r="O75" s="95"/>
      <c r="P75" s="94"/>
    </row>
    <row r="76" spans="1:16" s="87" customFormat="1" ht="91.5" customHeight="1" x14ac:dyDescent="0.25">
      <c r="A76" s="272"/>
      <c r="B76" s="275"/>
      <c r="C76" s="275"/>
      <c r="D76" s="272"/>
      <c r="E76" s="272"/>
      <c r="F76" s="279"/>
      <c r="G76" s="279"/>
      <c r="H76" s="92" t="e">
        <f>IF(Matriz_V8!#REF!="","",Matriz_V8!#REF!)</f>
        <v>#REF!</v>
      </c>
      <c r="I76" s="93" t="e">
        <f>IF(Matriz_V8!#REF!="","",Matriz_V8!#REF!)</f>
        <v>#REF!</v>
      </c>
      <c r="J76" s="281" t="e">
        <f>IF(Matriz_V8!#REF!="","",Matriz_V8!#REF!)</f>
        <v>#REF!</v>
      </c>
      <c r="K76" s="281"/>
      <c r="L76" s="94"/>
      <c r="M76" s="94"/>
      <c r="N76" s="95"/>
      <c r="O76" s="95"/>
      <c r="P76" s="94"/>
    </row>
    <row r="77" spans="1:16" s="87" customFormat="1" ht="91.5" customHeight="1" x14ac:dyDescent="0.25">
      <c r="A77" s="272"/>
      <c r="B77" s="275"/>
      <c r="C77" s="275"/>
      <c r="D77" s="272"/>
      <c r="E77" s="272"/>
      <c r="F77" s="279"/>
      <c r="G77" s="279"/>
      <c r="H77" s="92" t="e">
        <f>IF(Matriz_V8!#REF!="","",Matriz_V8!#REF!)</f>
        <v>#REF!</v>
      </c>
      <c r="I77" s="93" t="e">
        <f>IF(Matriz_V8!#REF!="","",Matriz_V8!#REF!)</f>
        <v>#REF!</v>
      </c>
      <c r="J77" s="281" t="e">
        <f>IF(Matriz_V8!#REF!="","",Matriz_V8!#REF!)</f>
        <v>#REF!</v>
      </c>
      <c r="K77" s="281"/>
      <c r="L77" s="94"/>
      <c r="M77" s="94"/>
      <c r="N77" s="95"/>
      <c r="O77" s="95"/>
      <c r="P77" s="94"/>
    </row>
    <row r="78" spans="1:16" s="87" customFormat="1" ht="91.5" customHeight="1" x14ac:dyDescent="0.25">
      <c r="A78" s="272"/>
      <c r="B78" s="275"/>
      <c r="C78" s="275"/>
      <c r="D78" s="272"/>
      <c r="E78" s="272"/>
      <c r="F78" s="279"/>
      <c r="G78" s="279"/>
      <c r="H78" s="92" t="e">
        <f>IF(Matriz_V8!#REF!="","",Matriz_V8!#REF!)</f>
        <v>#REF!</v>
      </c>
      <c r="I78" s="93" t="e">
        <f>IF(Matriz_V8!#REF!="","",Matriz_V8!#REF!)</f>
        <v>#REF!</v>
      </c>
      <c r="J78" s="282" t="e">
        <f>IF(Matriz_V8!#REF!="","",Matriz_V8!#REF!)</f>
        <v>#REF!</v>
      </c>
      <c r="K78" s="283"/>
      <c r="L78" s="103"/>
      <c r="M78" s="94"/>
      <c r="N78" s="95"/>
      <c r="O78" s="95"/>
      <c r="P78" s="94"/>
    </row>
    <row r="79" spans="1:16" s="87" customFormat="1" ht="91.5" customHeight="1" x14ac:dyDescent="0.25">
      <c r="A79" s="273"/>
      <c r="B79" s="276"/>
      <c r="C79" s="276"/>
      <c r="D79" s="273"/>
      <c r="E79" s="273"/>
      <c r="F79" s="280"/>
      <c r="G79" s="280"/>
      <c r="H79" s="92" t="e">
        <f>IF(Matriz_V8!#REF!="","",Matriz_V8!#REF!)</f>
        <v>#REF!</v>
      </c>
      <c r="I79" s="93" t="e">
        <f>IF(Matriz_V8!#REF!="","",Matriz_V8!#REF!)</f>
        <v>#REF!</v>
      </c>
      <c r="J79" s="282" t="e">
        <f>IF(Matriz_V8!#REF!="","",Matriz_V8!#REF!)</f>
        <v>#REF!</v>
      </c>
      <c r="K79" s="283"/>
      <c r="L79" s="103"/>
      <c r="M79" s="94"/>
      <c r="N79" s="95"/>
      <c r="O79" s="95"/>
      <c r="P79" s="94"/>
    </row>
    <row r="80" spans="1:16" s="87" customFormat="1" ht="91.5" customHeight="1" x14ac:dyDescent="0.25">
      <c r="A80" s="261" t="e">
        <f>IF(Matriz_V8!#REF!="","",Matriz_V8!#REF!)</f>
        <v>#REF!</v>
      </c>
      <c r="B80" s="264" t="e">
        <f>IF(Matriz_V8!#REF!="","",Matriz_V8!#REF!)</f>
        <v>#REF!</v>
      </c>
      <c r="C80" s="264" t="e">
        <f>IF(Matriz_V8!#REF!="","",Matriz_V8!#REF!)</f>
        <v>#REF!</v>
      </c>
      <c r="D80" s="267" t="e">
        <f>IF(Matriz_V8!#REF!="","",Matriz_V8!#REF!)</f>
        <v>#REF!</v>
      </c>
      <c r="E80" s="267" t="e">
        <f>IF(Matriz_V8!#REF!="","",Matriz_V8!#REF!)</f>
        <v>#REF!</v>
      </c>
      <c r="F80" s="264" t="e">
        <f>CONCATENATE(Matriz_V8!#REF!,Matriz_V8!#REF!,Matriz_V8!#REF!,Matriz_V8!#REF!)</f>
        <v>#REF!</v>
      </c>
      <c r="G80" s="264" t="e">
        <f>IF(Matriz_V8!#REF!="","",Matriz_V8!#REF!)</f>
        <v>#REF!</v>
      </c>
      <c r="H80" s="88" t="e">
        <f>IF(Matriz_V8!#REF!="","",Matriz_V8!#REF!)</f>
        <v>#REF!</v>
      </c>
      <c r="I80" s="89" t="e">
        <f>IF(Matriz_V8!#REF!="","",Matriz_V8!#REF!)</f>
        <v>#REF!</v>
      </c>
      <c r="J80" s="268" t="e">
        <f>IF(Matriz_V8!#REF!="","",Matriz_V8!#REF!)</f>
        <v>#REF!</v>
      </c>
      <c r="K80" s="268"/>
      <c r="L80" s="90"/>
      <c r="M80" s="90"/>
      <c r="N80" s="91"/>
      <c r="O80" s="91"/>
      <c r="P80" s="90"/>
    </row>
    <row r="81" spans="1:16" s="87" customFormat="1" ht="91.5" customHeight="1" x14ac:dyDescent="0.25">
      <c r="A81" s="262"/>
      <c r="B81" s="265"/>
      <c r="C81" s="265"/>
      <c r="D81" s="262"/>
      <c r="E81" s="262"/>
      <c r="F81" s="265"/>
      <c r="G81" s="265"/>
      <c r="H81" s="88" t="e">
        <f>IF(Matriz_V8!#REF!="","",Matriz_V8!#REF!)</f>
        <v>#REF!</v>
      </c>
      <c r="I81" s="89" t="e">
        <f>IF(Matriz_V8!#REF!="","",Matriz_V8!#REF!)</f>
        <v>#REF!</v>
      </c>
      <c r="J81" s="268" t="e">
        <f>IF(Matriz_V8!#REF!="","",Matriz_V8!#REF!)</f>
        <v>#REF!</v>
      </c>
      <c r="K81" s="268"/>
      <c r="L81" s="90"/>
      <c r="M81" s="90"/>
      <c r="N81" s="91"/>
      <c r="O81" s="91"/>
      <c r="P81" s="90"/>
    </row>
    <row r="82" spans="1:16" s="87" customFormat="1" ht="91.5" customHeight="1" x14ac:dyDescent="0.25">
      <c r="A82" s="262"/>
      <c r="B82" s="265"/>
      <c r="C82" s="265"/>
      <c r="D82" s="262"/>
      <c r="E82" s="262"/>
      <c r="F82" s="265"/>
      <c r="G82" s="265"/>
      <c r="H82" s="88" t="e">
        <f>IF(Matriz_V8!#REF!="","",Matriz_V8!#REF!)</f>
        <v>#REF!</v>
      </c>
      <c r="I82" s="89" t="e">
        <f>IF(Matriz_V8!#REF!="","",Matriz_V8!#REF!)</f>
        <v>#REF!</v>
      </c>
      <c r="J82" s="268" t="e">
        <f>IF(Matriz_V8!#REF!="","",Matriz_V8!#REF!)</f>
        <v>#REF!</v>
      </c>
      <c r="K82" s="268"/>
      <c r="L82" s="90"/>
      <c r="M82" s="90"/>
      <c r="N82" s="91"/>
      <c r="O82" s="91"/>
      <c r="P82" s="90"/>
    </row>
    <row r="83" spans="1:16" s="87" customFormat="1" ht="91.5" customHeight="1" x14ac:dyDescent="0.25">
      <c r="A83" s="262"/>
      <c r="B83" s="265"/>
      <c r="C83" s="265"/>
      <c r="D83" s="262"/>
      <c r="E83" s="262"/>
      <c r="F83" s="265"/>
      <c r="G83" s="265"/>
      <c r="H83" s="88" t="e">
        <f>IF(Matriz_V8!#REF!="","",Matriz_V8!#REF!)</f>
        <v>#REF!</v>
      </c>
      <c r="I83" s="89" t="e">
        <f>IF(Matriz_V8!#REF!="","",Matriz_V8!#REF!)</f>
        <v>#REF!</v>
      </c>
      <c r="J83" s="269" t="e">
        <f>IF(Matriz_V8!#REF!="","",Matriz_V8!#REF!)</f>
        <v>#REF!</v>
      </c>
      <c r="K83" s="270"/>
      <c r="L83" s="102"/>
      <c r="M83" s="90"/>
      <c r="N83" s="91"/>
      <c r="O83" s="91"/>
      <c r="P83" s="90"/>
    </row>
    <row r="84" spans="1:16" s="87" customFormat="1" ht="91.5" customHeight="1" x14ac:dyDescent="0.25">
      <c r="A84" s="263"/>
      <c r="B84" s="266"/>
      <c r="C84" s="266"/>
      <c r="D84" s="263"/>
      <c r="E84" s="263"/>
      <c r="F84" s="266"/>
      <c r="G84" s="266"/>
      <c r="H84" s="88" t="e">
        <f>IF(Matriz_V8!#REF!="","",Matriz_V8!#REF!)</f>
        <v>#REF!</v>
      </c>
      <c r="I84" s="89" t="e">
        <f>IF(Matriz_V8!#REF!="","",Matriz_V8!#REF!)</f>
        <v>#REF!</v>
      </c>
      <c r="J84" s="269" t="e">
        <f>IF(Matriz_V8!#REF!="","",Matriz_V8!#REF!)</f>
        <v>#REF!</v>
      </c>
      <c r="K84" s="270"/>
      <c r="L84" s="102"/>
      <c r="M84" s="90"/>
      <c r="N84" s="91"/>
      <c r="O84" s="91"/>
      <c r="P84" s="90"/>
    </row>
    <row r="85" spans="1:16" s="87" customFormat="1" ht="91.5" customHeight="1" x14ac:dyDescent="0.25">
      <c r="A85" s="271" t="e">
        <f>IF(Matriz_V8!#REF!="","",Matriz_V8!#REF!)</f>
        <v>#REF!</v>
      </c>
      <c r="B85" s="274" t="e">
        <f>IF(Matriz_V8!#REF!="","",Matriz_V8!#REF!)</f>
        <v>#REF!</v>
      </c>
      <c r="C85" s="274" t="e">
        <f>IF(Matriz_V8!#REF!="","",Matriz_V8!#REF!)</f>
        <v>#REF!</v>
      </c>
      <c r="D85" s="277" t="e">
        <f>IF(Matriz_V8!#REF!="","",Matriz_V8!#REF!)</f>
        <v>#REF!</v>
      </c>
      <c r="E85" s="277" t="e">
        <f>IF(Matriz_V8!#REF!="","",Matriz_V8!#REF!)</f>
        <v>#REF!</v>
      </c>
      <c r="F85" s="278" t="e">
        <f>CONCATENATE(Matriz_V8!#REF!,Matriz_V8!#REF!,Matriz_V8!#REF!,Matriz_V8!#REF!)</f>
        <v>#REF!</v>
      </c>
      <c r="G85" s="278" t="e">
        <f>IF(Matriz_V8!#REF!="","",Matriz_V8!#REF!)</f>
        <v>#REF!</v>
      </c>
      <c r="H85" s="92" t="e">
        <f>IF(Matriz_V8!#REF!="","",Matriz_V8!#REF!)</f>
        <v>#REF!</v>
      </c>
      <c r="I85" s="93" t="e">
        <f>IF(Matriz_V8!#REF!="","",Matriz_V8!#REF!)</f>
        <v>#REF!</v>
      </c>
      <c r="J85" s="281" t="e">
        <f>IF(Matriz_V8!#REF!="","",Matriz_V8!#REF!)</f>
        <v>#REF!</v>
      </c>
      <c r="K85" s="281"/>
      <c r="L85" s="94"/>
      <c r="M85" s="94"/>
      <c r="N85" s="95"/>
      <c r="O85" s="95"/>
      <c r="P85" s="94"/>
    </row>
    <row r="86" spans="1:16" s="87" customFormat="1" ht="91.5" customHeight="1" x14ac:dyDescent="0.25">
      <c r="A86" s="272"/>
      <c r="B86" s="275"/>
      <c r="C86" s="275"/>
      <c r="D86" s="272"/>
      <c r="E86" s="272"/>
      <c r="F86" s="279"/>
      <c r="G86" s="279"/>
      <c r="H86" s="92" t="e">
        <f>IF(Matriz_V8!#REF!="","",Matriz_V8!#REF!)</f>
        <v>#REF!</v>
      </c>
      <c r="I86" s="93" t="e">
        <f>IF(Matriz_V8!#REF!="","",Matriz_V8!#REF!)</f>
        <v>#REF!</v>
      </c>
      <c r="J86" s="281" t="e">
        <f>IF(Matriz_V8!#REF!="","",Matriz_V8!#REF!)</f>
        <v>#REF!</v>
      </c>
      <c r="K86" s="281"/>
      <c r="L86" s="94"/>
      <c r="M86" s="94"/>
      <c r="N86" s="95"/>
      <c r="O86" s="95"/>
      <c r="P86" s="94"/>
    </row>
    <row r="87" spans="1:16" s="87" customFormat="1" ht="91.5" customHeight="1" x14ac:dyDescent="0.25">
      <c r="A87" s="272"/>
      <c r="B87" s="275"/>
      <c r="C87" s="275"/>
      <c r="D87" s="272"/>
      <c r="E87" s="272"/>
      <c r="F87" s="279"/>
      <c r="G87" s="279"/>
      <c r="H87" s="92" t="e">
        <f>IF(Matriz_V8!#REF!="","",Matriz_V8!#REF!)</f>
        <v>#REF!</v>
      </c>
      <c r="I87" s="93" t="e">
        <f>IF(Matriz_V8!#REF!="","",Matriz_V8!#REF!)</f>
        <v>#REF!</v>
      </c>
      <c r="J87" s="281" t="e">
        <f>IF(Matriz_V8!#REF!="","",Matriz_V8!#REF!)</f>
        <v>#REF!</v>
      </c>
      <c r="K87" s="281"/>
      <c r="L87" s="94"/>
      <c r="M87" s="94"/>
      <c r="N87" s="95"/>
      <c r="O87" s="95"/>
      <c r="P87" s="94"/>
    </row>
    <row r="88" spans="1:16" s="87" customFormat="1" ht="91.5" customHeight="1" x14ac:dyDescent="0.25">
      <c r="A88" s="272"/>
      <c r="B88" s="275"/>
      <c r="C88" s="275"/>
      <c r="D88" s="272"/>
      <c r="E88" s="272"/>
      <c r="F88" s="279"/>
      <c r="G88" s="279"/>
      <c r="H88" s="92" t="e">
        <f>IF(Matriz_V8!#REF!="","",Matriz_V8!#REF!)</f>
        <v>#REF!</v>
      </c>
      <c r="I88" s="93" t="e">
        <f>IF(Matriz_V8!#REF!="","",Matriz_V8!#REF!)</f>
        <v>#REF!</v>
      </c>
      <c r="J88" s="282" t="e">
        <f>IF(Matriz_V8!#REF!="","",Matriz_V8!#REF!)</f>
        <v>#REF!</v>
      </c>
      <c r="K88" s="283"/>
      <c r="L88" s="103"/>
      <c r="M88" s="94"/>
      <c r="N88" s="95"/>
      <c r="O88" s="95"/>
      <c r="P88" s="94"/>
    </row>
    <row r="89" spans="1:16" s="87" customFormat="1" ht="91.5" customHeight="1" x14ac:dyDescent="0.25">
      <c r="A89" s="273"/>
      <c r="B89" s="276"/>
      <c r="C89" s="276"/>
      <c r="D89" s="273"/>
      <c r="E89" s="273"/>
      <c r="F89" s="280"/>
      <c r="G89" s="280"/>
      <c r="H89" s="92" t="e">
        <f>IF(Matriz_V8!#REF!="","",Matriz_V8!#REF!)</f>
        <v>#REF!</v>
      </c>
      <c r="I89" s="93" t="e">
        <f>IF(Matriz_V8!#REF!="","",Matriz_V8!#REF!)</f>
        <v>#REF!</v>
      </c>
      <c r="J89" s="282" t="e">
        <f>IF(Matriz_V8!#REF!="","",Matriz_V8!#REF!)</f>
        <v>#REF!</v>
      </c>
      <c r="K89" s="283"/>
      <c r="L89" s="103"/>
      <c r="M89" s="94"/>
      <c r="N89" s="95"/>
      <c r="O89" s="95"/>
      <c r="P89" s="94"/>
    </row>
    <row r="90" spans="1:16" s="87" customFormat="1" ht="91.5" customHeight="1" x14ac:dyDescent="0.25">
      <c r="A90" s="261" t="e">
        <f>IF(Matriz_V8!#REF!="","",Matriz_V8!#REF!)</f>
        <v>#REF!</v>
      </c>
      <c r="B90" s="264" t="e">
        <f>IF(Matriz_V8!#REF!="","",Matriz_V8!#REF!)</f>
        <v>#REF!</v>
      </c>
      <c r="C90" s="264" t="e">
        <f>IF(Matriz_V8!#REF!="","",Matriz_V8!#REF!)</f>
        <v>#REF!</v>
      </c>
      <c r="D90" s="267" t="e">
        <f>IF(Matriz_V8!#REF!="","",Matriz_V8!#REF!)</f>
        <v>#REF!</v>
      </c>
      <c r="E90" s="267" t="e">
        <f>IF(Matriz_V8!#REF!="","",Matriz_V8!#REF!)</f>
        <v>#REF!</v>
      </c>
      <c r="F90" s="264" t="e">
        <f>CONCATENATE(Matriz_V8!#REF!,Matriz_V8!#REF!,Matriz_V8!#REF!,Matriz_V8!#REF!)</f>
        <v>#REF!</v>
      </c>
      <c r="G90" s="264" t="e">
        <f>IF(Matriz_V8!#REF!="","",Matriz_V8!#REF!)</f>
        <v>#REF!</v>
      </c>
      <c r="H90" s="88" t="e">
        <f>IF(Matriz_V8!#REF!="","",Matriz_V8!#REF!)</f>
        <v>#REF!</v>
      </c>
      <c r="I90" s="89" t="e">
        <f>IF(Matriz_V8!#REF!="","",Matriz_V8!#REF!)</f>
        <v>#REF!</v>
      </c>
      <c r="J90" s="268" t="e">
        <f>IF(Matriz_V8!#REF!="","",Matriz_V8!#REF!)</f>
        <v>#REF!</v>
      </c>
      <c r="K90" s="268"/>
      <c r="L90" s="90"/>
      <c r="M90" s="90"/>
      <c r="N90" s="91"/>
      <c r="O90" s="91"/>
      <c r="P90" s="90"/>
    </row>
    <row r="91" spans="1:16" s="87" customFormat="1" ht="91.5" customHeight="1" x14ac:dyDescent="0.25">
      <c r="A91" s="262"/>
      <c r="B91" s="265"/>
      <c r="C91" s="265"/>
      <c r="D91" s="262"/>
      <c r="E91" s="262"/>
      <c r="F91" s="265"/>
      <c r="G91" s="265"/>
      <c r="H91" s="88" t="e">
        <f>IF(Matriz_V8!#REF!="","",Matriz_V8!#REF!)</f>
        <v>#REF!</v>
      </c>
      <c r="I91" s="89" t="e">
        <f>IF(Matriz_V8!#REF!="","",Matriz_V8!#REF!)</f>
        <v>#REF!</v>
      </c>
      <c r="J91" s="268" t="e">
        <f>IF(Matriz_V8!#REF!="","",Matriz_V8!#REF!)</f>
        <v>#REF!</v>
      </c>
      <c r="K91" s="268"/>
      <c r="L91" s="90"/>
      <c r="M91" s="90"/>
      <c r="N91" s="91"/>
      <c r="O91" s="91"/>
      <c r="P91" s="90"/>
    </row>
    <row r="92" spans="1:16" s="87" customFormat="1" ht="91.5" customHeight="1" x14ac:dyDescent="0.25">
      <c r="A92" s="262"/>
      <c r="B92" s="265"/>
      <c r="C92" s="265"/>
      <c r="D92" s="262"/>
      <c r="E92" s="262"/>
      <c r="F92" s="265"/>
      <c r="G92" s="265"/>
      <c r="H92" s="88" t="e">
        <f>IF(Matriz_V8!#REF!="","",Matriz_V8!#REF!)</f>
        <v>#REF!</v>
      </c>
      <c r="I92" s="89" t="e">
        <f>IF(Matriz_V8!#REF!="","",Matriz_V8!#REF!)</f>
        <v>#REF!</v>
      </c>
      <c r="J92" s="268" t="e">
        <f>IF(Matriz_V8!#REF!="","",Matriz_V8!#REF!)</f>
        <v>#REF!</v>
      </c>
      <c r="K92" s="268"/>
      <c r="L92" s="90"/>
      <c r="M92" s="90"/>
      <c r="N92" s="91"/>
      <c r="O92" s="91"/>
      <c r="P92" s="90"/>
    </row>
    <row r="93" spans="1:16" s="87" customFormat="1" ht="91.5" customHeight="1" x14ac:dyDescent="0.25">
      <c r="A93" s="262"/>
      <c r="B93" s="265"/>
      <c r="C93" s="265"/>
      <c r="D93" s="262"/>
      <c r="E93" s="262"/>
      <c r="F93" s="265"/>
      <c r="G93" s="265"/>
      <c r="H93" s="88" t="e">
        <f>IF(Matriz_V8!#REF!="","",Matriz_V8!#REF!)</f>
        <v>#REF!</v>
      </c>
      <c r="I93" s="89" t="e">
        <f>IF(Matriz_V8!#REF!="","",Matriz_V8!#REF!)</f>
        <v>#REF!</v>
      </c>
      <c r="J93" s="269" t="e">
        <f>IF(Matriz_V8!#REF!="","",Matriz_V8!#REF!)</f>
        <v>#REF!</v>
      </c>
      <c r="K93" s="270"/>
      <c r="L93" s="102"/>
      <c r="M93" s="90"/>
      <c r="N93" s="91"/>
      <c r="O93" s="91"/>
      <c r="P93" s="90"/>
    </row>
    <row r="94" spans="1:16" s="87" customFormat="1" ht="91.5" customHeight="1" x14ac:dyDescent="0.25">
      <c r="A94" s="263"/>
      <c r="B94" s="266"/>
      <c r="C94" s="266"/>
      <c r="D94" s="263"/>
      <c r="E94" s="263"/>
      <c r="F94" s="266"/>
      <c r="G94" s="266"/>
      <c r="H94" s="88" t="e">
        <f>IF(Matriz_V8!#REF!="","",Matriz_V8!#REF!)</f>
        <v>#REF!</v>
      </c>
      <c r="I94" s="89" t="e">
        <f>IF(Matriz_V8!#REF!="","",Matriz_V8!#REF!)</f>
        <v>#REF!</v>
      </c>
      <c r="J94" s="269" t="e">
        <f>IF(Matriz_V8!#REF!="","",Matriz_V8!#REF!)</f>
        <v>#REF!</v>
      </c>
      <c r="K94" s="270"/>
      <c r="L94" s="102"/>
      <c r="M94" s="90"/>
      <c r="N94" s="91"/>
      <c r="O94" s="91"/>
      <c r="P94" s="90"/>
    </row>
    <row r="95" spans="1:16" s="87" customFormat="1" ht="91.5" customHeight="1" x14ac:dyDescent="0.25">
      <c r="A95" s="271" t="e">
        <f>IF(Matriz_V8!#REF!="","",Matriz_V8!#REF!)</f>
        <v>#REF!</v>
      </c>
      <c r="B95" s="274" t="e">
        <f>IF(Matriz_V8!#REF!="","",Matriz_V8!#REF!)</f>
        <v>#REF!</v>
      </c>
      <c r="C95" s="274" t="e">
        <f>IF(Matriz_V8!#REF!="","",Matriz_V8!#REF!)</f>
        <v>#REF!</v>
      </c>
      <c r="D95" s="277" t="e">
        <f>IF(Matriz_V8!#REF!="","",Matriz_V8!#REF!)</f>
        <v>#REF!</v>
      </c>
      <c r="E95" s="277" t="e">
        <f>IF(Matriz_V8!#REF!="","",Matriz_V8!#REF!)</f>
        <v>#REF!</v>
      </c>
      <c r="F95" s="278" t="e">
        <f>CONCATENATE(Matriz_V8!#REF!,Matriz_V8!#REF!,Matriz_V8!#REF!,Matriz_V8!#REF!)</f>
        <v>#REF!</v>
      </c>
      <c r="G95" s="278" t="e">
        <f>IF(Matriz_V8!#REF!="","",Matriz_V8!#REF!)</f>
        <v>#REF!</v>
      </c>
      <c r="H95" s="92" t="e">
        <f>IF(Matriz_V8!#REF!="","",Matriz_V8!#REF!)</f>
        <v>#REF!</v>
      </c>
      <c r="I95" s="93" t="e">
        <f>IF(Matriz_V8!#REF!="","",Matriz_V8!#REF!)</f>
        <v>#REF!</v>
      </c>
      <c r="J95" s="281" t="e">
        <f>IF(Matriz_V8!#REF!="","",Matriz_V8!#REF!)</f>
        <v>#REF!</v>
      </c>
      <c r="K95" s="281"/>
      <c r="L95" s="94"/>
      <c r="M95" s="94"/>
      <c r="N95" s="95"/>
      <c r="O95" s="95"/>
      <c r="P95" s="94"/>
    </row>
    <row r="96" spans="1:16" s="87" customFormat="1" ht="91.5" customHeight="1" x14ac:dyDescent="0.25">
      <c r="A96" s="272"/>
      <c r="B96" s="275"/>
      <c r="C96" s="275"/>
      <c r="D96" s="272"/>
      <c r="E96" s="272"/>
      <c r="F96" s="279"/>
      <c r="G96" s="279"/>
      <c r="H96" s="92" t="e">
        <f>IF(Matriz_V8!#REF!="","",Matriz_V8!#REF!)</f>
        <v>#REF!</v>
      </c>
      <c r="I96" s="93" t="e">
        <f>IF(Matriz_V8!#REF!="","",Matriz_V8!#REF!)</f>
        <v>#REF!</v>
      </c>
      <c r="J96" s="281" t="e">
        <f>IF(Matriz_V8!#REF!="","",Matriz_V8!#REF!)</f>
        <v>#REF!</v>
      </c>
      <c r="K96" s="281"/>
      <c r="L96" s="94"/>
      <c r="M96" s="94"/>
      <c r="N96" s="95"/>
      <c r="O96" s="95"/>
      <c r="P96" s="94"/>
    </row>
    <row r="97" spans="1:16" s="87" customFormat="1" ht="91.5" customHeight="1" x14ac:dyDescent="0.25">
      <c r="A97" s="272"/>
      <c r="B97" s="275"/>
      <c r="C97" s="275"/>
      <c r="D97" s="272"/>
      <c r="E97" s="272"/>
      <c r="F97" s="279"/>
      <c r="G97" s="279"/>
      <c r="H97" s="92" t="e">
        <f>IF(Matriz_V8!#REF!="","",Matriz_V8!#REF!)</f>
        <v>#REF!</v>
      </c>
      <c r="I97" s="93" t="e">
        <f>IF(Matriz_V8!#REF!="","",Matriz_V8!#REF!)</f>
        <v>#REF!</v>
      </c>
      <c r="J97" s="281" t="e">
        <f>IF(Matriz_V8!#REF!="","",Matriz_V8!#REF!)</f>
        <v>#REF!</v>
      </c>
      <c r="K97" s="281"/>
      <c r="L97" s="94"/>
      <c r="M97" s="94"/>
      <c r="N97" s="95"/>
      <c r="O97" s="95"/>
      <c r="P97" s="94"/>
    </row>
    <row r="98" spans="1:16" s="87" customFormat="1" ht="91.5" customHeight="1" x14ac:dyDescent="0.25">
      <c r="A98" s="272"/>
      <c r="B98" s="275"/>
      <c r="C98" s="275"/>
      <c r="D98" s="272"/>
      <c r="E98" s="272"/>
      <c r="F98" s="279"/>
      <c r="G98" s="279"/>
      <c r="H98" s="92" t="e">
        <f>IF(Matriz_V8!#REF!="","",Matriz_V8!#REF!)</f>
        <v>#REF!</v>
      </c>
      <c r="I98" s="93" t="e">
        <f>IF(Matriz_V8!#REF!="","",Matriz_V8!#REF!)</f>
        <v>#REF!</v>
      </c>
      <c r="J98" s="282" t="e">
        <f>IF(Matriz_V8!#REF!="","",Matriz_V8!#REF!)</f>
        <v>#REF!</v>
      </c>
      <c r="K98" s="283"/>
      <c r="L98" s="103"/>
      <c r="M98" s="94"/>
      <c r="N98" s="95"/>
      <c r="O98" s="95"/>
      <c r="P98" s="94"/>
    </row>
    <row r="99" spans="1:16" s="87" customFormat="1" ht="91.5" customHeight="1" x14ac:dyDescent="0.25">
      <c r="A99" s="273"/>
      <c r="B99" s="276"/>
      <c r="C99" s="276"/>
      <c r="D99" s="273"/>
      <c r="E99" s="273"/>
      <c r="F99" s="280"/>
      <c r="G99" s="280"/>
      <c r="H99" s="92" t="e">
        <f>IF(Matriz_V8!#REF!="","",Matriz_V8!#REF!)</f>
        <v>#REF!</v>
      </c>
      <c r="I99" s="93" t="e">
        <f>IF(Matriz_V8!#REF!="","",Matriz_V8!#REF!)</f>
        <v>#REF!</v>
      </c>
      <c r="J99" s="282" t="e">
        <f>IF(Matriz_V8!#REF!="","",Matriz_V8!#REF!)</f>
        <v>#REF!</v>
      </c>
      <c r="K99" s="283"/>
      <c r="L99" s="103"/>
      <c r="M99" s="94"/>
      <c r="N99" s="95"/>
      <c r="O99" s="95"/>
      <c r="P99" s="94"/>
    </row>
    <row r="100" spans="1:16" s="87" customFormat="1" ht="91.5" customHeight="1" x14ac:dyDescent="0.25">
      <c r="A100" s="288" t="e">
        <f>IF(Matriz_V8!#REF!="","",Matriz_V8!#REF!)</f>
        <v>#REF!</v>
      </c>
      <c r="B100" s="291" t="e">
        <f>IF(Matriz_V8!#REF!="","",Matriz_V8!#REF!)</f>
        <v>#REF!</v>
      </c>
      <c r="C100" s="291" t="e">
        <f>IF(Matriz_V8!#REF!="","",Matriz_V8!#REF!)</f>
        <v>#REF!</v>
      </c>
      <c r="D100" s="294" t="e">
        <f>IF(Matriz_V8!#REF!="","",Matriz_V8!#REF!)</f>
        <v>#REF!</v>
      </c>
      <c r="E100" s="294" t="e">
        <f>IF(Matriz_V8!#REF!="","",Matriz_V8!#REF!)</f>
        <v>#REF!</v>
      </c>
      <c r="F100" s="291" t="e">
        <f>CONCATENATE(Matriz_V8!#REF!,Matriz_V8!#REF!,Matriz_V8!#REF!,Matriz_V8!#REF!)</f>
        <v>#REF!</v>
      </c>
      <c r="G100" s="291" t="e">
        <f>IF(Matriz_V8!#REF!="","",Matriz_V8!#REF!)</f>
        <v>#REF!</v>
      </c>
      <c r="H100" s="96" t="e">
        <f>IF(Matriz_V8!#REF!="","",Matriz_V8!#REF!)</f>
        <v>#REF!</v>
      </c>
      <c r="I100" s="97" t="e">
        <f>IF(Matriz_V8!#REF!="","",Matriz_V8!#REF!)</f>
        <v>#REF!</v>
      </c>
      <c r="J100" s="295" t="e">
        <f>IF(Matriz_V8!#REF!="","",Matriz_V8!#REF!)</f>
        <v>#REF!</v>
      </c>
      <c r="K100" s="295"/>
      <c r="L100" s="98"/>
      <c r="M100" s="98"/>
      <c r="N100" s="99"/>
      <c r="O100" s="99"/>
      <c r="P100" s="98"/>
    </row>
    <row r="101" spans="1:16" s="87" customFormat="1" ht="91.5" customHeight="1" x14ac:dyDescent="0.25">
      <c r="A101" s="289"/>
      <c r="B101" s="292"/>
      <c r="C101" s="292"/>
      <c r="D101" s="289"/>
      <c r="E101" s="289"/>
      <c r="F101" s="292"/>
      <c r="G101" s="292"/>
      <c r="H101" s="96" t="e">
        <f>IF(Matriz_V8!#REF!="","",Matriz_V8!#REF!)</f>
        <v>#REF!</v>
      </c>
      <c r="I101" s="97" t="e">
        <f>IF(Matriz_V8!#REF!="","",Matriz_V8!#REF!)</f>
        <v>#REF!</v>
      </c>
      <c r="J101" s="295" t="e">
        <f>IF(Matriz_V8!#REF!="","",Matriz_V8!#REF!)</f>
        <v>#REF!</v>
      </c>
      <c r="K101" s="295"/>
      <c r="L101" s="98"/>
      <c r="M101" s="98"/>
      <c r="N101" s="99"/>
      <c r="O101" s="99"/>
      <c r="P101" s="98"/>
    </row>
    <row r="102" spans="1:16" s="87" customFormat="1" ht="91.5" customHeight="1" x14ac:dyDescent="0.25">
      <c r="A102" s="289"/>
      <c r="B102" s="292"/>
      <c r="C102" s="292"/>
      <c r="D102" s="289"/>
      <c r="E102" s="289"/>
      <c r="F102" s="292"/>
      <c r="G102" s="292"/>
      <c r="H102" s="96" t="e">
        <f>IF(Matriz_V8!#REF!="","",Matriz_V8!#REF!)</f>
        <v>#REF!</v>
      </c>
      <c r="I102" s="97" t="e">
        <f>IF(Matriz_V8!#REF!="","",Matriz_V8!#REF!)</f>
        <v>#REF!</v>
      </c>
      <c r="J102" s="295" t="e">
        <f>IF(Matriz_V8!#REF!="","",Matriz_V8!#REF!)</f>
        <v>#REF!</v>
      </c>
      <c r="K102" s="295"/>
      <c r="L102" s="98"/>
      <c r="M102" s="98"/>
      <c r="N102" s="99"/>
      <c r="O102" s="99"/>
      <c r="P102" s="98"/>
    </row>
    <row r="103" spans="1:16" s="87" customFormat="1" ht="91.5" customHeight="1" x14ac:dyDescent="0.25">
      <c r="A103" s="289"/>
      <c r="B103" s="292"/>
      <c r="C103" s="292"/>
      <c r="D103" s="289"/>
      <c r="E103" s="289"/>
      <c r="F103" s="292"/>
      <c r="G103" s="292"/>
      <c r="H103" s="96" t="e">
        <f>IF(Matriz_V8!#REF!="","",Matriz_V8!#REF!)</f>
        <v>#REF!</v>
      </c>
      <c r="I103" s="97" t="e">
        <f>IF(Matriz_V8!#REF!="","",Matriz_V8!#REF!)</f>
        <v>#REF!</v>
      </c>
      <c r="J103" s="296" t="e">
        <f>IF(Matriz_V8!#REF!="","",Matriz_V8!#REF!)</f>
        <v>#REF!</v>
      </c>
      <c r="K103" s="297"/>
      <c r="L103" s="104"/>
      <c r="M103" s="98"/>
      <c r="N103" s="99"/>
      <c r="O103" s="99"/>
      <c r="P103" s="98"/>
    </row>
    <row r="104" spans="1:16" s="87" customFormat="1" ht="91.5" customHeight="1" x14ac:dyDescent="0.25">
      <c r="A104" s="290"/>
      <c r="B104" s="293"/>
      <c r="C104" s="293"/>
      <c r="D104" s="290"/>
      <c r="E104" s="290"/>
      <c r="F104" s="293"/>
      <c r="G104" s="293"/>
      <c r="H104" s="96" t="e">
        <f>IF(Matriz_V8!#REF!="","",Matriz_V8!#REF!)</f>
        <v>#REF!</v>
      </c>
      <c r="I104" s="97" t="e">
        <f>IF(Matriz_V8!#REF!="","",Matriz_V8!#REF!)</f>
        <v>#REF!</v>
      </c>
      <c r="J104" s="296" t="e">
        <f>IF(Matriz_V8!#REF!="","",Matriz_V8!#REF!)</f>
        <v>#REF!</v>
      </c>
      <c r="K104" s="297"/>
      <c r="L104" s="104"/>
      <c r="M104" s="98"/>
      <c r="N104" s="99"/>
      <c r="O104" s="99"/>
      <c r="P104" s="98"/>
    </row>
    <row r="105" spans="1:16" s="87" customFormat="1" ht="91.5" customHeight="1" x14ac:dyDescent="0.25">
      <c r="A105" s="271" t="e">
        <f>IF(Matriz_V8!#REF!="","",Matriz_V8!#REF!)</f>
        <v>#REF!</v>
      </c>
      <c r="B105" s="274" t="e">
        <f>IF(Matriz_V8!#REF!="","",Matriz_V8!#REF!)</f>
        <v>#REF!</v>
      </c>
      <c r="C105" s="274" t="e">
        <f>IF(Matriz_V8!#REF!="","",Matriz_V8!#REF!)</f>
        <v>#REF!</v>
      </c>
      <c r="D105" s="277" t="e">
        <f>IF(Matriz_V8!#REF!="","",Matriz_V8!#REF!)</f>
        <v>#REF!</v>
      </c>
      <c r="E105" s="277" t="e">
        <f>IF(Matriz_V8!#REF!="","",Matriz_V8!#REF!)</f>
        <v>#REF!</v>
      </c>
      <c r="F105" s="278" t="e">
        <f>CONCATENATE(Matriz_V8!#REF!,Matriz_V8!#REF!,Matriz_V8!#REF!,Matriz_V8!#REF!)</f>
        <v>#REF!</v>
      </c>
      <c r="G105" s="278" t="e">
        <f>IF(Matriz_V8!#REF!="","",Matriz_V8!#REF!)</f>
        <v>#REF!</v>
      </c>
      <c r="H105" s="92" t="e">
        <f>IF(Matriz_V8!#REF!="","",Matriz_V8!#REF!)</f>
        <v>#REF!</v>
      </c>
      <c r="I105" s="93" t="e">
        <f>IF(Matriz_V8!#REF!="","",Matriz_V8!#REF!)</f>
        <v>#REF!</v>
      </c>
      <c r="J105" s="281" t="e">
        <f>IF(Matriz_V8!#REF!="","",Matriz_V8!#REF!)</f>
        <v>#REF!</v>
      </c>
      <c r="K105" s="281"/>
      <c r="L105" s="94"/>
      <c r="M105" s="94"/>
      <c r="N105" s="95"/>
      <c r="O105" s="95"/>
      <c r="P105" s="94"/>
    </row>
    <row r="106" spans="1:16" s="87" customFormat="1" ht="91.5" customHeight="1" x14ac:dyDescent="0.25">
      <c r="A106" s="272"/>
      <c r="B106" s="275"/>
      <c r="C106" s="275"/>
      <c r="D106" s="272"/>
      <c r="E106" s="272"/>
      <c r="F106" s="279"/>
      <c r="G106" s="279"/>
      <c r="H106" s="92" t="e">
        <f>IF(Matriz_V8!#REF!="","",Matriz_V8!#REF!)</f>
        <v>#REF!</v>
      </c>
      <c r="I106" s="93" t="e">
        <f>IF(Matriz_V8!#REF!="","",Matriz_V8!#REF!)</f>
        <v>#REF!</v>
      </c>
      <c r="J106" s="281" t="e">
        <f>IF(Matriz_V8!#REF!="","",Matriz_V8!#REF!)</f>
        <v>#REF!</v>
      </c>
      <c r="K106" s="281"/>
      <c r="L106" s="94"/>
      <c r="M106" s="94"/>
      <c r="N106" s="95"/>
      <c r="O106" s="95"/>
      <c r="P106" s="94"/>
    </row>
    <row r="107" spans="1:16" s="87" customFormat="1" ht="91.5" customHeight="1" x14ac:dyDescent="0.25">
      <c r="A107" s="272"/>
      <c r="B107" s="275"/>
      <c r="C107" s="275"/>
      <c r="D107" s="272"/>
      <c r="E107" s="272"/>
      <c r="F107" s="279"/>
      <c r="G107" s="279"/>
      <c r="H107" s="92" t="e">
        <f>IF(Matriz_V8!#REF!="","",Matriz_V8!#REF!)</f>
        <v>#REF!</v>
      </c>
      <c r="I107" s="93" t="e">
        <f>IF(Matriz_V8!#REF!="","",Matriz_V8!#REF!)</f>
        <v>#REF!</v>
      </c>
      <c r="J107" s="281" t="e">
        <f>IF(Matriz_V8!#REF!="","",Matriz_V8!#REF!)</f>
        <v>#REF!</v>
      </c>
      <c r="K107" s="281"/>
      <c r="L107" s="94"/>
      <c r="M107" s="94"/>
      <c r="N107" s="95"/>
      <c r="O107" s="95"/>
      <c r="P107" s="94"/>
    </row>
    <row r="108" spans="1:16" s="87" customFormat="1" ht="91.5" customHeight="1" x14ac:dyDescent="0.25">
      <c r="A108" s="272"/>
      <c r="B108" s="275"/>
      <c r="C108" s="275"/>
      <c r="D108" s="272"/>
      <c r="E108" s="272"/>
      <c r="F108" s="279"/>
      <c r="G108" s="279"/>
      <c r="H108" s="92" t="e">
        <f>IF(Matriz_V8!#REF!="","",Matriz_V8!#REF!)</f>
        <v>#REF!</v>
      </c>
      <c r="I108" s="93" t="e">
        <f>IF(Matriz_V8!#REF!="","",Matriz_V8!#REF!)</f>
        <v>#REF!</v>
      </c>
      <c r="J108" s="282" t="e">
        <f>IF(Matriz_V8!#REF!="","",Matriz_V8!#REF!)</f>
        <v>#REF!</v>
      </c>
      <c r="K108" s="283"/>
      <c r="L108" s="103"/>
      <c r="M108" s="94"/>
      <c r="N108" s="95"/>
      <c r="O108" s="95"/>
      <c r="P108" s="94"/>
    </row>
    <row r="109" spans="1:16" s="87" customFormat="1" ht="91.5" customHeight="1" x14ac:dyDescent="0.25">
      <c r="A109" s="273"/>
      <c r="B109" s="276"/>
      <c r="C109" s="276"/>
      <c r="D109" s="273"/>
      <c r="E109" s="273"/>
      <c r="F109" s="280"/>
      <c r="G109" s="280"/>
      <c r="H109" s="92" t="e">
        <f>IF(Matriz_V8!#REF!="","",Matriz_V8!#REF!)</f>
        <v>#REF!</v>
      </c>
      <c r="I109" s="93" t="e">
        <f>IF(Matriz_V8!#REF!="","",Matriz_V8!#REF!)</f>
        <v>#REF!</v>
      </c>
      <c r="J109" s="282" t="e">
        <f>IF(Matriz_V8!#REF!="","",Matriz_V8!#REF!)</f>
        <v>#REF!</v>
      </c>
      <c r="K109" s="283"/>
      <c r="L109" s="103"/>
      <c r="M109" s="94"/>
      <c r="N109" s="95"/>
      <c r="O109" s="95"/>
      <c r="P109" s="94"/>
    </row>
    <row r="110" spans="1:16" s="87" customFormat="1" ht="12.75" x14ac:dyDescent="0.25"/>
    <row r="111" spans="1:16" s="87" customFormat="1" ht="12.75" x14ac:dyDescent="0.25"/>
    <row r="112" spans="1:16" s="87" customFormat="1" ht="12.75" x14ac:dyDescent="0.25"/>
    <row r="113" s="87" customFormat="1" ht="12.75" x14ac:dyDescent="0.25"/>
    <row r="114" s="87" customFormat="1" ht="12.75" x14ac:dyDescent="0.25"/>
    <row r="115" s="87" customFormat="1" ht="12.75" x14ac:dyDescent="0.25"/>
    <row r="116" s="87" customFormat="1" ht="12.75" x14ac:dyDescent="0.25"/>
    <row r="117" s="87" customFormat="1" ht="12.75" x14ac:dyDescent="0.25"/>
    <row r="118" s="87" customFormat="1" ht="12.75" x14ac:dyDescent="0.25"/>
    <row r="119" s="87" customFormat="1" ht="12.75" x14ac:dyDescent="0.25"/>
    <row r="120" s="87" customFormat="1" ht="12.75" x14ac:dyDescent="0.25"/>
    <row r="121" s="87" customFormat="1" ht="12.75" x14ac:dyDescent="0.25"/>
    <row r="122" s="87" customFormat="1" ht="12.75" x14ac:dyDescent="0.25"/>
    <row r="123" s="87" customFormat="1" ht="12.75" x14ac:dyDescent="0.25"/>
    <row r="124" s="87" customFormat="1" ht="12.75" x14ac:dyDescent="0.25"/>
    <row r="125" s="87" customFormat="1" ht="12.75" x14ac:dyDescent="0.25"/>
    <row r="126" s="87" customFormat="1" ht="12.75" x14ac:dyDescent="0.25"/>
    <row r="127" s="87" customFormat="1" ht="12.75" x14ac:dyDescent="0.25"/>
    <row r="128" s="87" customFormat="1" ht="12.75" x14ac:dyDescent="0.25"/>
    <row r="129" s="87" customFormat="1" ht="12.75" x14ac:dyDescent="0.25"/>
    <row r="130" s="87" customFormat="1" ht="12.75" x14ac:dyDescent="0.25"/>
    <row r="131" s="87" customFormat="1" ht="12.75" x14ac:dyDescent="0.25"/>
    <row r="132" s="87" customFormat="1" ht="12.75" x14ac:dyDescent="0.25"/>
    <row r="133" s="87" customFormat="1" ht="12.75" x14ac:dyDescent="0.25"/>
    <row r="134" s="87" customFormat="1" ht="12.75" x14ac:dyDescent="0.25"/>
    <row r="135" s="87" customFormat="1" ht="12.75" x14ac:dyDescent="0.25"/>
    <row r="136" s="87" customFormat="1" ht="12.75" x14ac:dyDescent="0.25"/>
    <row r="137" s="87" customFormat="1" ht="12.75" x14ac:dyDescent="0.25"/>
    <row r="138" s="87" customFormat="1" ht="12.75" x14ac:dyDescent="0.25"/>
    <row r="139" s="87" customFormat="1" ht="12.75" x14ac:dyDescent="0.25"/>
    <row r="140" s="87" customFormat="1" ht="12.75" x14ac:dyDescent="0.25"/>
    <row r="141" s="87" customFormat="1" ht="12.75" x14ac:dyDescent="0.25"/>
    <row r="142" s="87" customFormat="1" ht="12.75" x14ac:dyDescent="0.25"/>
    <row r="143" s="87" customFormat="1" ht="12.75" x14ac:dyDescent="0.25"/>
    <row r="144" s="87" customFormat="1" ht="12.75" x14ac:dyDescent="0.25"/>
    <row r="145" s="87" customFormat="1" ht="12.75" x14ac:dyDescent="0.25"/>
    <row r="146" s="87" customFormat="1" ht="12.75" x14ac:dyDescent="0.25"/>
    <row r="147" s="87" customFormat="1" ht="12.75" x14ac:dyDescent="0.25"/>
    <row r="148" s="87" customFormat="1" ht="12.75" x14ac:dyDescent="0.25"/>
    <row r="149" s="87" customFormat="1" ht="12.75" x14ac:dyDescent="0.25"/>
    <row r="150" s="87" customFormat="1" ht="12.75" x14ac:dyDescent="0.25"/>
    <row r="151" s="87" customFormat="1" ht="12.75" x14ac:dyDescent="0.25"/>
    <row r="152" s="87" customFormat="1" ht="12.75" x14ac:dyDescent="0.25"/>
    <row r="153" s="87" customFormat="1" ht="12.75" x14ac:dyDescent="0.25"/>
    <row r="154" s="87" customFormat="1" ht="12.75" x14ac:dyDescent="0.25"/>
    <row r="155" s="87" customFormat="1" ht="12.75" x14ac:dyDescent="0.25"/>
    <row r="156" s="87" customFormat="1" ht="12.75" x14ac:dyDescent="0.25"/>
    <row r="157" s="87" customFormat="1" ht="12.75" x14ac:dyDescent="0.25"/>
    <row r="158" s="87" customFormat="1" ht="12.75" x14ac:dyDescent="0.25"/>
    <row r="159" s="87" customFormat="1" ht="12.75" x14ac:dyDescent="0.25"/>
    <row r="160" s="87" customFormat="1" ht="12.75" x14ac:dyDescent="0.25"/>
    <row r="161" s="87" customFormat="1" ht="12.75" x14ac:dyDescent="0.25"/>
    <row r="162" s="87" customFormat="1" ht="12.75" x14ac:dyDescent="0.25"/>
    <row r="163" s="87" customFormat="1" ht="12.75" x14ac:dyDescent="0.25"/>
    <row r="164" s="87" customFormat="1" ht="12.75" x14ac:dyDescent="0.25"/>
    <row r="165" s="87" customFormat="1" ht="12.75" x14ac:dyDescent="0.25"/>
    <row r="166" s="87" customFormat="1" ht="12.75" x14ac:dyDescent="0.25"/>
    <row r="167" s="87" customFormat="1" ht="12.75" x14ac:dyDescent="0.25"/>
    <row r="168" s="87" customFormat="1" ht="12.75" x14ac:dyDescent="0.25"/>
    <row r="169" s="87" customFormat="1" ht="12.75" x14ac:dyDescent="0.25"/>
    <row r="170" s="87" customFormat="1" ht="12.75" x14ac:dyDescent="0.25"/>
    <row r="171" s="87" customFormat="1" ht="12.75" x14ac:dyDescent="0.25"/>
    <row r="172" s="87" customFormat="1" ht="12.75" x14ac:dyDescent="0.25"/>
    <row r="173" s="87" customFormat="1" ht="12.75" x14ac:dyDescent="0.25"/>
    <row r="174" s="87" customFormat="1" ht="12.75" x14ac:dyDescent="0.25"/>
    <row r="175" s="87" customFormat="1" ht="12.75" x14ac:dyDescent="0.25"/>
    <row r="176" s="87" customFormat="1" ht="12.75" x14ac:dyDescent="0.25"/>
    <row r="177" s="87" customFormat="1" ht="12.75" x14ac:dyDescent="0.25"/>
    <row r="178" s="87" customFormat="1" ht="12.75" x14ac:dyDescent="0.25"/>
    <row r="179" s="87" customFormat="1" ht="12.75" x14ac:dyDescent="0.25"/>
    <row r="180" s="87" customFormat="1" ht="12.75" x14ac:dyDescent="0.25"/>
    <row r="181" s="87" customFormat="1" ht="12.75" x14ac:dyDescent="0.25"/>
    <row r="182" s="87" customFormat="1" ht="12.75" x14ac:dyDescent="0.25"/>
    <row r="183" s="87" customFormat="1" ht="12.75" x14ac:dyDescent="0.25"/>
    <row r="184" s="87" customFormat="1" ht="12.75" x14ac:dyDescent="0.25"/>
    <row r="185" s="87" customFormat="1" ht="12.75" x14ac:dyDescent="0.25"/>
    <row r="186" s="87" customFormat="1" ht="12.75" x14ac:dyDescent="0.25"/>
    <row r="187" s="87" customFormat="1" ht="12.75" x14ac:dyDescent="0.25"/>
    <row r="188" s="87" customFormat="1" ht="12.75" x14ac:dyDescent="0.25"/>
    <row r="189" s="87" customFormat="1" ht="12.75" x14ac:dyDescent="0.25"/>
    <row r="190" s="87" customFormat="1" ht="12.75" x14ac:dyDescent="0.25"/>
    <row r="191" s="87" customFormat="1" ht="12.75" x14ac:dyDescent="0.25"/>
    <row r="192" s="87" customFormat="1" ht="12.75" x14ac:dyDescent="0.25"/>
    <row r="193" s="87" customFormat="1" ht="12.75" x14ac:dyDescent="0.25"/>
    <row r="194" s="87" customFormat="1" ht="12.75" x14ac:dyDescent="0.25"/>
    <row r="195" s="87" customFormat="1" ht="12.75" x14ac:dyDescent="0.25"/>
    <row r="196" s="87" customFormat="1" ht="12.75" x14ac:dyDescent="0.25"/>
    <row r="197" s="87" customFormat="1" ht="12.75" x14ac:dyDescent="0.25"/>
    <row r="198" s="87" customFormat="1" ht="12.75" x14ac:dyDescent="0.25"/>
    <row r="199" s="87" customFormat="1" ht="12.75" x14ac:dyDescent="0.25"/>
    <row r="200" s="87" customFormat="1" ht="12.75" x14ac:dyDescent="0.25"/>
    <row r="201" s="87" customFormat="1" ht="12.75" x14ac:dyDescent="0.25"/>
    <row r="202" s="87" customFormat="1" ht="12.75" x14ac:dyDescent="0.25"/>
    <row r="203" s="87" customFormat="1" ht="12.75" x14ac:dyDescent="0.25"/>
    <row r="204" s="87" customFormat="1" ht="12.75" x14ac:dyDescent="0.25"/>
    <row r="205" s="87" customFormat="1" ht="12.75" x14ac:dyDescent="0.25"/>
    <row r="206" s="87" customFormat="1" ht="12.75" x14ac:dyDescent="0.25"/>
    <row r="207" s="87" customFormat="1" ht="12.75" x14ac:dyDescent="0.25"/>
    <row r="208" s="87" customFormat="1" ht="12.75" x14ac:dyDescent="0.25"/>
    <row r="209" s="87" customFormat="1" ht="12.75" x14ac:dyDescent="0.25"/>
    <row r="210" s="87" customFormat="1" ht="12.75" x14ac:dyDescent="0.25"/>
    <row r="211" s="87" customFormat="1" ht="12.75" x14ac:dyDescent="0.25"/>
    <row r="212" s="87" customFormat="1" ht="12.75" x14ac:dyDescent="0.25"/>
    <row r="213" s="87" customFormat="1" ht="12.75" x14ac:dyDescent="0.25"/>
    <row r="214" s="87" customFormat="1" ht="12.75" x14ac:dyDescent="0.25"/>
    <row r="215" s="87" customFormat="1" ht="12.75" x14ac:dyDescent="0.25"/>
    <row r="216" s="87" customFormat="1" ht="12.75" x14ac:dyDescent="0.25"/>
    <row r="217" s="87" customFormat="1" ht="12.75" x14ac:dyDescent="0.25"/>
    <row r="218" s="87" customFormat="1" ht="12.75" x14ac:dyDescent="0.25"/>
    <row r="219" s="87" customFormat="1" ht="12.75" x14ac:dyDescent="0.25"/>
    <row r="220" s="87" customFormat="1" ht="12.75" x14ac:dyDescent="0.25"/>
    <row r="221" s="87" customFormat="1" ht="12.75" x14ac:dyDescent="0.25"/>
    <row r="222" s="87" customFormat="1" ht="12.75" x14ac:dyDescent="0.25"/>
    <row r="223" s="87" customFormat="1" ht="12.75" x14ac:dyDescent="0.25"/>
    <row r="224" s="87" customFormat="1" ht="12.75" x14ac:dyDescent="0.25"/>
    <row r="225" s="87" customFormat="1" ht="12.75" x14ac:dyDescent="0.25"/>
    <row r="226" s="87" customFormat="1" ht="12.75" x14ac:dyDescent="0.25"/>
    <row r="227" s="87" customFormat="1" ht="12.75" x14ac:dyDescent="0.25"/>
    <row r="228" s="87" customFormat="1" ht="12.75" x14ac:dyDescent="0.25"/>
    <row r="229" s="87" customFormat="1" ht="12.75" x14ac:dyDescent="0.25"/>
    <row r="230" s="87" customFormat="1" ht="12.75" x14ac:dyDescent="0.25"/>
  </sheetData>
  <mergeCells count="249">
    <mergeCell ref="P13:P14"/>
    <mergeCell ref="N13:N14"/>
    <mergeCell ref="O13:O14"/>
    <mergeCell ref="D2:G2"/>
    <mergeCell ref="C35:C39"/>
    <mergeCell ref="C25:C29"/>
    <mergeCell ref="C30:C34"/>
    <mergeCell ref="C40:C44"/>
    <mergeCell ref="C45:C49"/>
    <mergeCell ref="G45:G49"/>
    <mergeCell ref="J45:K45"/>
    <mergeCell ref="J46:K46"/>
    <mergeCell ref="J47:K47"/>
    <mergeCell ref="J48:K48"/>
    <mergeCell ref="J49:K49"/>
    <mergeCell ref="J40:K40"/>
    <mergeCell ref="J41:K41"/>
    <mergeCell ref="J42:K42"/>
    <mergeCell ref="J43:K43"/>
    <mergeCell ref="J44:K44"/>
    <mergeCell ref="G40:G44"/>
    <mergeCell ref="G35:G39"/>
    <mergeCell ref="J35:K35"/>
    <mergeCell ref="J36:K36"/>
    <mergeCell ref="G105:G109"/>
    <mergeCell ref="J105:K105"/>
    <mergeCell ref="J106:K106"/>
    <mergeCell ref="J107:K107"/>
    <mergeCell ref="J108:K108"/>
    <mergeCell ref="J109:K109"/>
    <mergeCell ref="J100:K100"/>
    <mergeCell ref="J101:K101"/>
    <mergeCell ref="J102:K102"/>
    <mergeCell ref="J103:K103"/>
    <mergeCell ref="J104:K104"/>
    <mergeCell ref="G100:G104"/>
    <mergeCell ref="C85:C89"/>
    <mergeCell ref="A105:A109"/>
    <mergeCell ref="B105:B109"/>
    <mergeCell ref="D105:D109"/>
    <mergeCell ref="E105:E109"/>
    <mergeCell ref="F105:F109"/>
    <mergeCell ref="A100:A104"/>
    <mergeCell ref="B100:B104"/>
    <mergeCell ref="D100:D104"/>
    <mergeCell ref="E100:E104"/>
    <mergeCell ref="F100:F104"/>
    <mergeCell ref="C100:C104"/>
    <mergeCell ref="C105:C109"/>
    <mergeCell ref="A85:A89"/>
    <mergeCell ref="B85:B89"/>
    <mergeCell ref="D85:D89"/>
    <mergeCell ref="E85:E89"/>
    <mergeCell ref="F85:F89"/>
    <mergeCell ref="J90:K90"/>
    <mergeCell ref="J91:K91"/>
    <mergeCell ref="J92:K92"/>
    <mergeCell ref="J93:K93"/>
    <mergeCell ref="J94:K94"/>
    <mergeCell ref="A95:A99"/>
    <mergeCell ref="B95:B99"/>
    <mergeCell ref="D95:D99"/>
    <mergeCell ref="E95:E99"/>
    <mergeCell ref="F95:F99"/>
    <mergeCell ref="A90:A94"/>
    <mergeCell ref="B90:B94"/>
    <mergeCell ref="D90:D94"/>
    <mergeCell ref="E90:E94"/>
    <mergeCell ref="F90:F94"/>
    <mergeCell ref="G90:G94"/>
    <mergeCell ref="C90:C94"/>
    <mergeCell ref="C95:C99"/>
    <mergeCell ref="G95:G99"/>
    <mergeCell ref="J95:K95"/>
    <mergeCell ref="J96:K96"/>
    <mergeCell ref="J97:K97"/>
    <mergeCell ref="J98:K98"/>
    <mergeCell ref="J99:K99"/>
    <mergeCell ref="G85:G89"/>
    <mergeCell ref="J85:K85"/>
    <mergeCell ref="J86:K86"/>
    <mergeCell ref="J87:K87"/>
    <mergeCell ref="J88:K88"/>
    <mergeCell ref="J89:K89"/>
    <mergeCell ref="J80:K80"/>
    <mergeCell ref="J81:K81"/>
    <mergeCell ref="J82:K82"/>
    <mergeCell ref="J83:K83"/>
    <mergeCell ref="J84:K84"/>
    <mergeCell ref="G80:G84"/>
    <mergeCell ref="A80:A84"/>
    <mergeCell ref="B80:B84"/>
    <mergeCell ref="D80:D84"/>
    <mergeCell ref="E80:E84"/>
    <mergeCell ref="F80:F84"/>
    <mergeCell ref="C80:C84"/>
    <mergeCell ref="G75:G79"/>
    <mergeCell ref="J75:K75"/>
    <mergeCell ref="J76:K76"/>
    <mergeCell ref="J77:K77"/>
    <mergeCell ref="J78:K78"/>
    <mergeCell ref="J79:K79"/>
    <mergeCell ref="J70:K70"/>
    <mergeCell ref="J71:K71"/>
    <mergeCell ref="J72:K72"/>
    <mergeCell ref="J73:K73"/>
    <mergeCell ref="J74:K74"/>
    <mergeCell ref="G70:G74"/>
    <mergeCell ref="A75:A79"/>
    <mergeCell ref="B75:B79"/>
    <mergeCell ref="D75:D79"/>
    <mergeCell ref="E75:E79"/>
    <mergeCell ref="F75:F79"/>
    <mergeCell ref="A70:A74"/>
    <mergeCell ref="B70:B74"/>
    <mergeCell ref="D70:D74"/>
    <mergeCell ref="E70:E74"/>
    <mergeCell ref="F70:F74"/>
    <mergeCell ref="C70:C74"/>
    <mergeCell ref="C75:C79"/>
    <mergeCell ref="G65:G69"/>
    <mergeCell ref="J65:K65"/>
    <mergeCell ref="J66:K66"/>
    <mergeCell ref="J67:K67"/>
    <mergeCell ref="J68:K68"/>
    <mergeCell ref="J69:K69"/>
    <mergeCell ref="J60:K60"/>
    <mergeCell ref="J61:K61"/>
    <mergeCell ref="J62:K62"/>
    <mergeCell ref="J63:K63"/>
    <mergeCell ref="J64:K64"/>
    <mergeCell ref="G60:G64"/>
    <mergeCell ref="A65:A69"/>
    <mergeCell ref="B65:B69"/>
    <mergeCell ref="D65:D69"/>
    <mergeCell ref="E65:E69"/>
    <mergeCell ref="F65:F69"/>
    <mergeCell ref="A60:A64"/>
    <mergeCell ref="B60:B64"/>
    <mergeCell ref="D60:D64"/>
    <mergeCell ref="E60:E64"/>
    <mergeCell ref="F60:F64"/>
    <mergeCell ref="C60:C64"/>
    <mergeCell ref="C65:C69"/>
    <mergeCell ref="G55:G59"/>
    <mergeCell ref="J55:K55"/>
    <mergeCell ref="J56:K56"/>
    <mergeCell ref="J57:K57"/>
    <mergeCell ref="J58:K58"/>
    <mergeCell ref="J59:K59"/>
    <mergeCell ref="J50:K50"/>
    <mergeCell ref="J51:K51"/>
    <mergeCell ref="J52:K52"/>
    <mergeCell ref="J53:K53"/>
    <mergeCell ref="J54:K54"/>
    <mergeCell ref="G50:G54"/>
    <mergeCell ref="A55:A59"/>
    <mergeCell ref="B55:B59"/>
    <mergeCell ref="D55:D59"/>
    <mergeCell ref="E55:E59"/>
    <mergeCell ref="F55:F59"/>
    <mergeCell ref="A50:A54"/>
    <mergeCell ref="B50:B54"/>
    <mergeCell ref="D50:D54"/>
    <mergeCell ref="E50:E54"/>
    <mergeCell ref="F50:F54"/>
    <mergeCell ref="C50:C54"/>
    <mergeCell ref="C55:C59"/>
    <mergeCell ref="A45:A49"/>
    <mergeCell ref="B45:B49"/>
    <mergeCell ref="D45:D49"/>
    <mergeCell ref="E45:E49"/>
    <mergeCell ref="F45:F49"/>
    <mergeCell ref="A40:A44"/>
    <mergeCell ref="B40:B44"/>
    <mergeCell ref="D40:D44"/>
    <mergeCell ref="E40:E44"/>
    <mergeCell ref="F40:F44"/>
    <mergeCell ref="J37:K37"/>
    <mergeCell ref="J38:K38"/>
    <mergeCell ref="J39:K39"/>
    <mergeCell ref="J10:K10"/>
    <mergeCell ref="J13:K13"/>
    <mergeCell ref="J14:K14"/>
    <mergeCell ref="J1:K1"/>
    <mergeCell ref="M2:O2"/>
    <mergeCell ref="A35:A39"/>
    <mergeCell ref="B35:B39"/>
    <mergeCell ref="D35:D39"/>
    <mergeCell ref="E35:E39"/>
    <mergeCell ref="F35:F39"/>
    <mergeCell ref="J3:K3"/>
    <mergeCell ref="J8:K8"/>
    <mergeCell ref="M7:O7"/>
    <mergeCell ref="J12:K12"/>
    <mergeCell ref="M5:O5"/>
    <mergeCell ref="A13:A14"/>
    <mergeCell ref="B13:B14"/>
    <mergeCell ref="D13:D14"/>
    <mergeCell ref="E13:E14"/>
    <mergeCell ref="F13:F14"/>
    <mergeCell ref="G13:G14"/>
    <mergeCell ref="C13:C14"/>
    <mergeCell ref="A15:A19"/>
    <mergeCell ref="B15:B19"/>
    <mergeCell ref="D15:D19"/>
    <mergeCell ref="E15:E19"/>
    <mergeCell ref="F15:F19"/>
    <mergeCell ref="G15:G19"/>
    <mergeCell ref="C15:C19"/>
    <mergeCell ref="J15:K15"/>
    <mergeCell ref="J16:K16"/>
    <mergeCell ref="J17:K17"/>
    <mergeCell ref="J18:K18"/>
    <mergeCell ref="J19:K19"/>
    <mergeCell ref="A20:A24"/>
    <mergeCell ref="B20:B24"/>
    <mergeCell ref="D20:D24"/>
    <mergeCell ref="E20:E24"/>
    <mergeCell ref="F20:F24"/>
    <mergeCell ref="G20:G24"/>
    <mergeCell ref="J20:K20"/>
    <mergeCell ref="J21:K21"/>
    <mergeCell ref="J22:K22"/>
    <mergeCell ref="J23:K23"/>
    <mergeCell ref="J24:K24"/>
    <mergeCell ref="C20:C24"/>
    <mergeCell ref="A25:A29"/>
    <mergeCell ref="B25:B29"/>
    <mergeCell ref="D25:D29"/>
    <mergeCell ref="E25:E29"/>
    <mergeCell ref="F25:F29"/>
    <mergeCell ref="G25:G29"/>
    <mergeCell ref="J25:K25"/>
    <mergeCell ref="J26:K26"/>
    <mergeCell ref="J27:K27"/>
    <mergeCell ref="J28:K28"/>
    <mergeCell ref="J29:K29"/>
    <mergeCell ref="A30:A34"/>
    <mergeCell ref="B30:B34"/>
    <mergeCell ref="D30:D34"/>
    <mergeCell ref="E30:E34"/>
    <mergeCell ref="F30:F34"/>
    <mergeCell ref="G30:G34"/>
    <mergeCell ref="J30:K30"/>
    <mergeCell ref="J31:K31"/>
    <mergeCell ref="J32:K32"/>
    <mergeCell ref="J33:K33"/>
    <mergeCell ref="J34:K34"/>
  </mergeCells>
  <conditionalFormatting sqref="F13">
    <cfRule type="containsText" dxfId="91" priority="239" stopIfTrue="1" operator="containsText" text="IV">
      <formula>NOT(ISERROR(SEARCH("IV",F13)))</formula>
    </cfRule>
    <cfRule type="colorScale" priority="244">
      <colorScale>
        <cfvo type="min"/>
        <cfvo type="max"/>
        <color rgb="FFFF7128"/>
        <color rgb="FFFFEF9C"/>
      </colorScale>
    </cfRule>
    <cfRule type="containsText" dxfId="90" priority="240" stopIfTrue="1" operator="containsText" text="III">
      <formula>NOT(ISERROR(SEARCH("III",F13)))</formula>
    </cfRule>
    <cfRule type="containsText" dxfId="89" priority="241" stopIfTrue="1" operator="containsText" text="II">
      <formula>NOT(ISERROR(SEARCH("II",F13)))</formula>
    </cfRule>
    <cfRule type="containsText" dxfId="88" priority="242" stopIfTrue="1" operator="containsText" text="I">
      <formula>NOT(ISERROR(SEARCH("I",F13)))</formula>
    </cfRule>
    <cfRule type="colorScale" priority="243">
      <colorScale>
        <cfvo type="min"/>
        <cfvo type="percentile" val="50"/>
        <cfvo type="max"/>
        <color rgb="FFF8696B"/>
        <color rgb="FFFCFCFF"/>
        <color rgb="FF63BE7B"/>
      </colorScale>
    </cfRule>
  </conditionalFormatting>
  <conditionalFormatting sqref="F13:F109">
    <cfRule type="cellIs" dxfId="87" priority="1" stopIfTrue="1" operator="equal">
      <formula>"IV"</formula>
    </cfRule>
    <cfRule type="cellIs" dxfId="86" priority="2" stopIfTrue="1" operator="equal">
      <formula>"III"</formula>
    </cfRule>
    <cfRule type="cellIs" dxfId="85" priority="3" stopIfTrue="1" operator="equal">
      <formula>"II"</formula>
    </cfRule>
    <cfRule type="cellIs" dxfId="84" priority="4" stopIfTrue="1" operator="equal">
      <formula>"I"</formula>
    </cfRule>
  </conditionalFormatting>
  <conditionalFormatting sqref="F15:F19">
    <cfRule type="cellIs" dxfId="83" priority="5" stopIfTrue="1" operator="equal">
      <formula>"IV"</formula>
    </cfRule>
  </conditionalFormatting>
  <conditionalFormatting sqref="H13">
    <cfRule type="expression" dxfId="82" priority="237" stopIfTrue="1">
      <formula>$I$13=""</formula>
    </cfRule>
  </conditionalFormatting>
  <conditionalFormatting sqref="H14">
    <cfRule type="expression" dxfId="81" priority="235" stopIfTrue="1">
      <formula>$I$14=""</formula>
    </cfRule>
  </conditionalFormatting>
  <conditionalFormatting sqref="H15:H19">
    <cfRule type="expression" dxfId="80" priority="213" stopIfTrue="1">
      <formula>$I$15=""</formula>
    </cfRule>
  </conditionalFormatting>
  <conditionalFormatting sqref="H20:H24">
    <cfRule type="expression" dxfId="79" priority="198" stopIfTrue="1">
      <formula>$I$20=""</formula>
    </cfRule>
  </conditionalFormatting>
  <conditionalFormatting sqref="H25">
    <cfRule type="expression" dxfId="78" priority="191" stopIfTrue="1">
      <formula>$I$25=""</formula>
    </cfRule>
  </conditionalFormatting>
  <conditionalFormatting sqref="H26">
    <cfRule type="expression" dxfId="77" priority="186" stopIfTrue="1">
      <formula>$I$26=""</formula>
    </cfRule>
  </conditionalFormatting>
  <conditionalFormatting sqref="H27">
    <cfRule type="expression" dxfId="76" priority="185" stopIfTrue="1">
      <formula>$I$27=""</formula>
    </cfRule>
  </conditionalFormatting>
  <conditionalFormatting sqref="H28">
    <cfRule type="expression" dxfId="75" priority="184" stopIfTrue="1">
      <formula>$I$28=""</formula>
    </cfRule>
  </conditionalFormatting>
  <conditionalFormatting sqref="H29">
    <cfRule type="expression" dxfId="74" priority="183" stopIfTrue="1">
      <formula>$I$29=""</formula>
    </cfRule>
  </conditionalFormatting>
  <conditionalFormatting sqref="H30">
    <cfRule type="expression" dxfId="73" priority="171" stopIfTrue="1">
      <formula>$I$30=""</formula>
    </cfRule>
  </conditionalFormatting>
  <conditionalFormatting sqref="H31">
    <cfRule type="expression" dxfId="72" priority="175" stopIfTrue="1">
      <formula>$I$31=""</formula>
    </cfRule>
  </conditionalFormatting>
  <conditionalFormatting sqref="H32">
    <cfRule type="expression" dxfId="71" priority="174" stopIfTrue="1">
      <formula>$I$32=""</formula>
    </cfRule>
  </conditionalFormatting>
  <conditionalFormatting sqref="H33">
    <cfRule type="expression" dxfId="70" priority="173" stopIfTrue="1">
      <formula>$I$33=""</formula>
    </cfRule>
  </conditionalFormatting>
  <conditionalFormatting sqref="H34">
    <cfRule type="expression" dxfId="69" priority="172" stopIfTrue="1">
      <formula>$I$34=""</formula>
    </cfRule>
  </conditionalFormatting>
  <conditionalFormatting sqref="H35">
    <cfRule type="expression" dxfId="68" priority="160" stopIfTrue="1">
      <formula>$I$35=""</formula>
    </cfRule>
  </conditionalFormatting>
  <conditionalFormatting sqref="H36:H37">
    <cfRule type="expression" dxfId="67" priority="163" stopIfTrue="1">
      <formula>$I$36=""</formula>
    </cfRule>
  </conditionalFormatting>
  <conditionalFormatting sqref="H38:H39">
    <cfRule type="expression" dxfId="66" priority="161" stopIfTrue="1">
      <formula>$I$37=""</formula>
    </cfRule>
  </conditionalFormatting>
  <conditionalFormatting sqref="H40:H42">
    <cfRule type="expression" dxfId="65" priority="149" stopIfTrue="1">
      <formula>$I$40=""</formula>
    </cfRule>
  </conditionalFormatting>
  <conditionalFormatting sqref="H43:H44">
    <cfRule type="expression" dxfId="64" priority="150" stopIfTrue="1">
      <formula>$I$43=""</formula>
    </cfRule>
  </conditionalFormatting>
  <conditionalFormatting sqref="H45">
    <cfRule type="expression" dxfId="63" priority="138" stopIfTrue="1">
      <formula>$I$45=""</formula>
    </cfRule>
  </conditionalFormatting>
  <conditionalFormatting sqref="H46">
    <cfRule type="expression" dxfId="62" priority="142" stopIfTrue="1">
      <formula>$I$46=""</formula>
    </cfRule>
  </conditionalFormatting>
  <conditionalFormatting sqref="H47">
    <cfRule type="expression" dxfId="61" priority="141" stopIfTrue="1">
      <formula>$I$47=""</formula>
    </cfRule>
  </conditionalFormatting>
  <conditionalFormatting sqref="H48">
    <cfRule type="expression" dxfId="60" priority="140" stopIfTrue="1">
      <formula>$I$48=""</formula>
    </cfRule>
  </conditionalFormatting>
  <conditionalFormatting sqref="H49">
    <cfRule type="expression" dxfId="59" priority="139" stopIfTrue="1">
      <formula>$I$49=""</formula>
    </cfRule>
  </conditionalFormatting>
  <conditionalFormatting sqref="H50">
    <cfRule type="expression" dxfId="58" priority="127" stopIfTrue="1">
      <formula>$I$50=""</formula>
    </cfRule>
  </conditionalFormatting>
  <conditionalFormatting sqref="H51">
    <cfRule type="expression" dxfId="57" priority="131" stopIfTrue="1">
      <formula>$I$51=""</formula>
    </cfRule>
  </conditionalFormatting>
  <conditionalFormatting sqref="H52">
    <cfRule type="expression" dxfId="56" priority="130" stopIfTrue="1">
      <formula>$I$52=""</formula>
    </cfRule>
  </conditionalFormatting>
  <conditionalFormatting sqref="H53">
    <cfRule type="expression" dxfId="55" priority="129" stopIfTrue="1">
      <formula>$I$53=""</formula>
    </cfRule>
  </conditionalFormatting>
  <conditionalFormatting sqref="H54">
    <cfRule type="expression" dxfId="54" priority="128" stopIfTrue="1">
      <formula>$I$54=""</formula>
    </cfRule>
  </conditionalFormatting>
  <conditionalFormatting sqref="H55">
    <cfRule type="expression" dxfId="53" priority="116" stopIfTrue="1">
      <formula>$I$55=""</formula>
    </cfRule>
  </conditionalFormatting>
  <conditionalFormatting sqref="H56">
    <cfRule type="expression" dxfId="52" priority="120" stopIfTrue="1">
      <formula>$I$56=""</formula>
    </cfRule>
  </conditionalFormatting>
  <conditionalFormatting sqref="H57">
    <cfRule type="expression" dxfId="51" priority="119" stopIfTrue="1">
      <formula>$I$57=""</formula>
    </cfRule>
  </conditionalFormatting>
  <conditionalFormatting sqref="H58">
    <cfRule type="expression" dxfId="50" priority="118" stopIfTrue="1">
      <formula>$I$58=""</formula>
    </cfRule>
  </conditionalFormatting>
  <conditionalFormatting sqref="H59">
    <cfRule type="expression" dxfId="49" priority="117" stopIfTrue="1">
      <formula>$I$59=""</formula>
    </cfRule>
  </conditionalFormatting>
  <conditionalFormatting sqref="H60">
    <cfRule type="expression" dxfId="48" priority="105" stopIfTrue="1">
      <formula>$I$60=""</formula>
    </cfRule>
  </conditionalFormatting>
  <conditionalFormatting sqref="H61">
    <cfRule type="expression" dxfId="47" priority="109" stopIfTrue="1">
      <formula>$I$61=""</formula>
    </cfRule>
  </conditionalFormatting>
  <conditionalFormatting sqref="H62">
    <cfRule type="expression" dxfId="46" priority="108" stopIfTrue="1">
      <formula>$I$62=""</formula>
    </cfRule>
  </conditionalFormatting>
  <conditionalFormatting sqref="H63">
    <cfRule type="expression" dxfId="45" priority="107" stopIfTrue="1">
      <formula>$I$63=""</formula>
    </cfRule>
  </conditionalFormatting>
  <conditionalFormatting sqref="H64">
    <cfRule type="expression" dxfId="44" priority="106" stopIfTrue="1">
      <formula>$I$64=""</formula>
    </cfRule>
  </conditionalFormatting>
  <conditionalFormatting sqref="H65">
    <cfRule type="expression" dxfId="43" priority="94" stopIfTrue="1">
      <formula>$I$65=""</formula>
    </cfRule>
  </conditionalFormatting>
  <conditionalFormatting sqref="H66">
    <cfRule type="expression" dxfId="42" priority="98" stopIfTrue="1">
      <formula>$I$66=""</formula>
    </cfRule>
  </conditionalFormatting>
  <conditionalFormatting sqref="H67">
    <cfRule type="expression" dxfId="41" priority="97" stopIfTrue="1">
      <formula>$I$67=""</formula>
    </cfRule>
  </conditionalFormatting>
  <conditionalFormatting sqref="H68:H69">
    <cfRule type="expression" dxfId="40" priority="95" stopIfTrue="1">
      <formula>$I$68=""</formula>
    </cfRule>
  </conditionalFormatting>
  <conditionalFormatting sqref="H70">
    <cfRule type="expression" dxfId="39" priority="83" stopIfTrue="1">
      <formula>$I$70=""</formula>
    </cfRule>
  </conditionalFormatting>
  <conditionalFormatting sqref="H71">
    <cfRule type="expression" dxfId="38" priority="87" stopIfTrue="1">
      <formula>$I$71=""</formula>
    </cfRule>
  </conditionalFormatting>
  <conditionalFormatting sqref="H72">
    <cfRule type="expression" dxfId="37" priority="86" stopIfTrue="1">
      <formula>$I$72=""</formula>
    </cfRule>
  </conditionalFormatting>
  <conditionalFormatting sqref="H73">
    <cfRule type="expression" dxfId="36" priority="85" stopIfTrue="1">
      <formula>$I$73=""</formula>
    </cfRule>
  </conditionalFormatting>
  <conditionalFormatting sqref="H74">
    <cfRule type="expression" dxfId="35" priority="84" stopIfTrue="1">
      <formula>$I$74=""</formula>
    </cfRule>
  </conditionalFormatting>
  <conditionalFormatting sqref="H75">
    <cfRule type="expression" dxfId="34" priority="72" stopIfTrue="1">
      <formula>$I$75=""</formula>
    </cfRule>
  </conditionalFormatting>
  <conditionalFormatting sqref="H76">
    <cfRule type="expression" dxfId="33" priority="76" stopIfTrue="1">
      <formula>$I$76=""</formula>
    </cfRule>
  </conditionalFormatting>
  <conditionalFormatting sqref="H77">
    <cfRule type="expression" dxfId="32" priority="75" stopIfTrue="1">
      <formula>$I$77=""</formula>
    </cfRule>
  </conditionalFormatting>
  <conditionalFormatting sqref="H78">
    <cfRule type="expression" dxfId="31" priority="74" stopIfTrue="1">
      <formula>$I$78=""</formula>
    </cfRule>
  </conditionalFormatting>
  <conditionalFormatting sqref="H79">
    <cfRule type="expression" dxfId="30" priority="73" stopIfTrue="1">
      <formula>$I$79=""</formula>
    </cfRule>
  </conditionalFormatting>
  <conditionalFormatting sqref="H80">
    <cfRule type="expression" dxfId="29" priority="61" stopIfTrue="1">
      <formula>$I$80=""</formula>
    </cfRule>
  </conditionalFormatting>
  <conditionalFormatting sqref="H81">
    <cfRule type="expression" dxfId="28" priority="65" stopIfTrue="1">
      <formula>$I$81=""</formula>
    </cfRule>
  </conditionalFormatting>
  <conditionalFormatting sqref="H82">
    <cfRule type="expression" dxfId="27" priority="64" stopIfTrue="1">
      <formula>$I$82=""</formula>
    </cfRule>
  </conditionalFormatting>
  <conditionalFormatting sqref="H83">
    <cfRule type="expression" dxfId="26" priority="63" stopIfTrue="1">
      <formula>$I$83=""</formula>
    </cfRule>
  </conditionalFormatting>
  <conditionalFormatting sqref="H84">
    <cfRule type="expression" dxfId="25" priority="62" stopIfTrue="1">
      <formula>$I$84=""</formula>
    </cfRule>
  </conditionalFormatting>
  <conditionalFormatting sqref="H85">
    <cfRule type="expression" dxfId="24" priority="50" stopIfTrue="1">
      <formula>$I$85=""</formula>
    </cfRule>
  </conditionalFormatting>
  <conditionalFormatting sqref="H86">
    <cfRule type="expression" dxfId="23" priority="54" stopIfTrue="1">
      <formula>$I$86=""</formula>
    </cfRule>
  </conditionalFormatting>
  <conditionalFormatting sqref="H87">
    <cfRule type="expression" dxfId="22" priority="53" stopIfTrue="1">
      <formula>$I$87=""</formula>
    </cfRule>
  </conditionalFormatting>
  <conditionalFormatting sqref="H88">
    <cfRule type="expression" dxfId="21" priority="52" stopIfTrue="1">
      <formula>$I$88=""</formula>
    </cfRule>
  </conditionalFormatting>
  <conditionalFormatting sqref="H89">
    <cfRule type="expression" dxfId="20" priority="51" stopIfTrue="1">
      <formula>$I$89=""</formula>
    </cfRule>
  </conditionalFormatting>
  <conditionalFormatting sqref="H90">
    <cfRule type="expression" dxfId="19" priority="39" stopIfTrue="1">
      <formula>$I$90=""</formula>
    </cfRule>
  </conditionalFormatting>
  <conditionalFormatting sqref="H91">
    <cfRule type="expression" dxfId="18" priority="43" stopIfTrue="1">
      <formula>$I$91=""</formula>
    </cfRule>
  </conditionalFormatting>
  <conditionalFormatting sqref="H92">
    <cfRule type="expression" dxfId="17" priority="42" stopIfTrue="1">
      <formula>$I$92=""</formula>
    </cfRule>
  </conditionalFormatting>
  <conditionalFormatting sqref="H93">
    <cfRule type="expression" dxfId="16" priority="41" stopIfTrue="1">
      <formula>$I$93=""</formula>
    </cfRule>
  </conditionalFormatting>
  <conditionalFormatting sqref="H94">
    <cfRule type="expression" dxfId="15" priority="40" stopIfTrue="1">
      <formula>$I$94=""</formula>
    </cfRule>
  </conditionalFormatting>
  <conditionalFormatting sqref="H95">
    <cfRule type="expression" dxfId="14" priority="28" stopIfTrue="1">
      <formula>$I$95=""</formula>
    </cfRule>
  </conditionalFormatting>
  <conditionalFormatting sqref="H96">
    <cfRule type="expression" dxfId="13" priority="32" stopIfTrue="1">
      <formula>$I$96=""</formula>
    </cfRule>
  </conditionalFormatting>
  <conditionalFormatting sqref="H97">
    <cfRule type="expression" dxfId="12" priority="31" stopIfTrue="1">
      <formula>$I$97=""</formula>
    </cfRule>
  </conditionalFormatting>
  <conditionalFormatting sqref="H98">
    <cfRule type="expression" dxfId="11" priority="30" stopIfTrue="1">
      <formula>$I$98=""</formula>
    </cfRule>
  </conditionalFormatting>
  <conditionalFormatting sqref="H99">
    <cfRule type="expression" dxfId="10" priority="29" stopIfTrue="1">
      <formula>$I$99=""</formula>
    </cfRule>
  </conditionalFormatting>
  <conditionalFormatting sqref="H100">
    <cfRule type="expression" dxfId="9" priority="17" stopIfTrue="1">
      <formula>$I$100=""</formula>
    </cfRule>
  </conditionalFormatting>
  <conditionalFormatting sqref="H101">
    <cfRule type="expression" dxfId="8" priority="21" stopIfTrue="1">
      <formula>$I$101=""</formula>
    </cfRule>
  </conditionalFormatting>
  <conditionalFormatting sqref="H102">
    <cfRule type="expression" dxfId="7" priority="20" stopIfTrue="1">
      <formula>$I$102=""</formula>
    </cfRule>
  </conditionalFormatting>
  <conditionalFormatting sqref="H103">
    <cfRule type="expression" dxfId="6" priority="19" stopIfTrue="1">
      <formula>$I$103=""</formula>
    </cfRule>
  </conditionalFormatting>
  <conditionalFormatting sqref="H104">
    <cfRule type="expression" dxfId="5" priority="18" stopIfTrue="1">
      <formula>$I$104=""</formula>
    </cfRule>
  </conditionalFormatting>
  <conditionalFormatting sqref="H105">
    <cfRule type="expression" dxfId="4" priority="6" stopIfTrue="1">
      <formula>$I$105=""</formula>
    </cfRule>
  </conditionalFormatting>
  <conditionalFormatting sqref="H106">
    <cfRule type="expression" dxfId="3" priority="10" stopIfTrue="1">
      <formula>$I$106=""</formula>
    </cfRule>
  </conditionalFormatting>
  <conditionalFormatting sqref="H107">
    <cfRule type="expression" dxfId="2" priority="9" stopIfTrue="1">
      <formula>$I$107=""</formula>
    </cfRule>
  </conditionalFormatting>
  <conditionalFormatting sqref="H108">
    <cfRule type="expression" dxfId="1" priority="8" stopIfTrue="1">
      <formula>$I$108=""</formula>
    </cfRule>
  </conditionalFormatting>
  <conditionalFormatting sqref="H109">
    <cfRule type="expression" dxfId="0" priority="7" stopIfTrue="1">
      <formula>$I$109=""</formula>
    </cfRule>
  </conditionalFormatting>
  <dataValidations count="1">
    <dataValidation errorStyle="warning" allowBlank="1" showInputMessage="1" showErrorMessage="1" sqref="D13:E109"/>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19" max="14" man="1"/>
    <brk id="29" max="16383" man="1"/>
    <brk id="39" max="16383" man="1"/>
    <brk id="49" max="16383" man="1"/>
    <brk id="59" max="16383" man="1"/>
    <brk id="69" max="16383" man="1"/>
    <brk id="79" max="16383" man="1"/>
    <brk id="89" max="16383" man="1"/>
    <brk id="9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2024-12-04T15:33:00Z</cp:lastPrinted>
  <dcterms:created xsi:type="dcterms:W3CDTF">2010-08-25T14:37:15Z</dcterms:created>
  <dcterms:modified xsi:type="dcterms:W3CDTF">2024-12-04T18:34:05Z</dcterms:modified>
</cp:coreProperties>
</file>