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checkCompatibility="1" defaultThemeVersion="124226"/>
  <mc:AlternateContent xmlns:mc="http://schemas.openxmlformats.org/markup-compatibility/2006">
    <mc:Choice Requires="x15">
      <x15ac:absPath xmlns:x15ac="http://schemas.microsoft.com/office/spreadsheetml/2010/11/ac" url="F:\"/>
    </mc:Choice>
  </mc:AlternateContent>
  <bookViews>
    <workbookView xWindow="-120" yWindow="-120" windowWidth="29040" windowHeight="15720" firstSheet="1" activeTab="3"/>
  </bookViews>
  <sheets>
    <sheet name="Instructivo del Formato" sheetId="19" r:id="rId1"/>
    <sheet name="Información General" sheetId="14" r:id="rId2"/>
    <sheet name="Matriz_V8" sheetId="10" r:id="rId3"/>
    <sheet name=" Mapa de Riesgos" sheetId="15" r:id="rId4"/>
    <sheet name="PTAR 2019" sheetId="17" r:id="rId5"/>
  </sheets>
  <definedNames>
    <definedName name="_xlnm._FilterDatabase" localSheetId="1" hidden="1">'Información General'!$M$113:$M$116</definedName>
    <definedName name="_xlnm._FilterDatabase" localSheetId="2" hidden="1">Matriz_V8!#REF!</definedName>
    <definedName name="_xlnm.Print_Area" localSheetId="3">' Mapa de Riesgos'!$A$7:$N$35</definedName>
    <definedName name="_xlnm.Print_Area" localSheetId="0">'Instructivo del Formato'!$B$1:$D$105</definedName>
    <definedName name="_xlnm.Print_Area" localSheetId="4">'PTAR 2019'!$A$1:$P$109</definedName>
    <definedName name="OLE_LINK1" localSheetId="0">'Instructivo del Formato'!#REF!</definedName>
    <definedName name="_xlnm.Print_Titles" localSheetId="0">'Instructivo del Formato'!$2:$3</definedName>
    <definedName name="_xlnm.Print_Titles" localSheetId="2">Matriz_V8!$A:$A,Matriz_V8!$16:$27</definedName>
    <definedName name="_xlnm.Print_Titles" localSheetId="4">'PTAR 2019'!$1:$12</definedName>
    <definedName name="Z_274B4410_5338_46C9_A016_5EA45C96DB93_.wvu.PrintArea" localSheetId="0" hidden="1">'Instructivo del Formato'!$B$1:$D$105</definedName>
    <definedName name="Z_274B4410_5338_46C9_A016_5EA45C96DB93_.wvu.PrintTitles" localSheetId="0" hidden="1">'Instructivo del Formato'!$2:$3</definedName>
    <definedName name="Z_274B4410_5338_46C9_A016_5EA45C96DB93_.wvu.Rows" localSheetId="0" hidden="1">'Instructivo del Formato'!$173:$65533,'Instructivo del Formato'!$106:$129</definedName>
    <definedName name="Z_6B3FD82A_DF49_4F17_99C9_C6BCD3FA6F6C_.wvu.PrintArea" localSheetId="0" hidden="1">'Instructivo del Formato'!$B$1:$D$105</definedName>
    <definedName name="Z_6B3FD82A_DF49_4F17_99C9_C6BCD3FA6F6C_.wvu.PrintTitles" localSheetId="0" hidden="1">'Instructivo del Formato'!$2:$3</definedName>
    <definedName name="Z_6B3FD82A_DF49_4F17_99C9_C6BCD3FA6F6C_.wvu.Rows" localSheetId="0" hidden="1">'Instructivo del Formato'!$173:$65533,'Instructivo del Formato'!$106:$129</definedName>
    <definedName name="Z_BBDB44A3_B495_4659_B0F1_AD9CD6A1C45A_.wvu.PrintArea" localSheetId="0" hidden="1">'Instructivo del Formato'!$B$1:$D$105</definedName>
    <definedName name="Z_BBDB44A3_B495_4659_B0F1_AD9CD6A1C45A_.wvu.PrintTitles" localSheetId="0" hidden="1">'Instructivo del Formato'!$2:$3</definedName>
    <definedName name="Z_BBDB44A3_B495_4659_B0F1_AD9CD6A1C45A_.wvu.Rows" localSheetId="0" hidden="1">'Instructivo del Formato'!$187:$65533,'Instructivo del Formato'!$106:$129</definedName>
    <definedName name="Z_CCF5184E_197D_4577_B3D6_A84B632F0195_.wvu.PrintArea" localSheetId="0" hidden="1">'Instructivo del Formato'!$B$1:$D$105</definedName>
    <definedName name="Z_CCF5184E_197D_4577_B3D6_A84B632F0195_.wvu.PrintTitles" localSheetId="0" hidden="1">'Instructivo del Formato'!$2:$3</definedName>
    <definedName name="Z_CCF5184E_197D_4577_B3D6_A84B632F0195_.wvu.Rows" localSheetId="0" hidden="1">'Instructivo del Formato'!$187:$65533,'Instructivo del Formato'!$106:$129</definedName>
    <definedName name="Z_DC56F541_67D6_44D7_A6DB_9F02828BBAE0_.wvu.PrintArea" localSheetId="0" hidden="1">'Instructivo del Formato'!$B$1:$D$105</definedName>
    <definedName name="Z_DC56F541_67D6_44D7_A6DB_9F02828BBAE0_.wvu.PrintTitles" localSheetId="0" hidden="1">'Instructivo del Formato'!$2:$3</definedName>
    <definedName name="Z_DC56F541_67D6_44D7_A6DB_9F02828BBAE0_.wvu.Rows" localSheetId="0" hidden="1">'Instructivo del Formato'!$173:$65533,'Instructivo del Formato'!$106:$129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7" l="1"/>
  <c r="C15" i="15"/>
  <c r="C16" i="15"/>
  <c r="C17" i="15"/>
  <c r="C18" i="15"/>
  <c r="C19" i="15"/>
  <c r="C20" i="15"/>
  <c r="C21" i="15"/>
  <c r="C22" i="15"/>
  <c r="C23" i="15"/>
  <c r="C24" i="15"/>
  <c r="C25" i="15"/>
  <c r="C26" i="15"/>
  <c r="C27" i="15"/>
  <c r="C28" i="15"/>
  <c r="C29" i="15"/>
  <c r="C30" i="15"/>
  <c r="C31" i="15"/>
  <c r="C32" i="15"/>
  <c r="C33" i="15"/>
  <c r="C34" i="15"/>
  <c r="D15" i="15"/>
  <c r="E15" i="15"/>
  <c r="C105" i="17"/>
  <c r="C100" i="17"/>
  <c r="C95" i="17"/>
  <c r="C90" i="17"/>
  <c r="C85" i="17"/>
  <c r="C80" i="17"/>
  <c r="C75" i="17"/>
  <c r="C70" i="17"/>
  <c r="C65" i="17"/>
  <c r="C60" i="17"/>
  <c r="C55" i="17"/>
  <c r="C50" i="17"/>
  <c r="C45" i="17"/>
  <c r="C40" i="17"/>
  <c r="C35" i="17"/>
  <c r="C30" i="17"/>
  <c r="C25" i="17"/>
  <c r="C20" i="17"/>
  <c r="C15" i="17"/>
  <c r="B13" i="17"/>
  <c r="D13" i="17"/>
  <c r="E13" i="17"/>
  <c r="G13" i="17"/>
  <c r="H13" i="17"/>
  <c r="I13" i="17"/>
  <c r="J13" i="17"/>
  <c r="H14" i="17"/>
  <c r="I14" i="17"/>
  <c r="J14" i="17"/>
  <c r="B15" i="17"/>
  <c r="D15" i="17"/>
  <c r="E15" i="17"/>
  <c r="G15" i="17"/>
  <c r="H15" i="17"/>
  <c r="I15" i="17"/>
  <c r="J15" i="17"/>
  <c r="H16" i="17"/>
  <c r="I16" i="17"/>
  <c r="J16" i="17"/>
  <c r="H17" i="17"/>
  <c r="I17" i="17"/>
  <c r="J17" i="17"/>
  <c r="H18" i="17"/>
  <c r="I18" i="17"/>
  <c r="J18" i="17"/>
  <c r="H19" i="17"/>
  <c r="I19" i="17"/>
  <c r="J19" i="17"/>
  <c r="B20" i="17"/>
  <c r="D20" i="17"/>
  <c r="E20" i="17"/>
  <c r="G20" i="17"/>
  <c r="H20" i="17"/>
  <c r="I20" i="17"/>
  <c r="J20" i="17"/>
  <c r="H21" i="17"/>
  <c r="I21" i="17"/>
  <c r="J21" i="17"/>
  <c r="H22" i="17"/>
  <c r="I22" i="17"/>
  <c r="J22" i="17"/>
  <c r="H23" i="17"/>
  <c r="I23" i="17"/>
  <c r="J23" i="17"/>
  <c r="H24" i="17"/>
  <c r="I24" i="17"/>
  <c r="J24" i="17"/>
  <c r="B25" i="17"/>
  <c r="D25" i="17"/>
  <c r="E25" i="17"/>
  <c r="G25" i="17"/>
  <c r="H25" i="17"/>
  <c r="I25" i="17"/>
  <c r="J25" i="17"/>
  <c r="H26" i="17"/>
  <c r="I26" i="17"/>
  <c r="J26" i="17"/>
  <c r="H27" i="17"/>
  <c r="I27" i="17"/>
  <c r="J27" i="17"/>
  <c r="H28" i="17"/>
  <c r="I28" i="17"/>
  <c r="J28" i="17"/>
  <c r="H29" i="17"/>
  <c r="I29" i="17"/>
  <c r="J29" i="17"/>
  <c r="B30" i="17"/>
  <c r="D30" i="17"/>
  <c r="E30" i="17"/>
  <c r="G30" i="17"/>
  <c r="H30" i="17"/>
  <c r="I30" i="17"/>
  <c r="J30" i="17"/>
  <c r="H31" i="17"/>
  <c r="I31" i="17"/>
  <c r="J31" i="17"/>
  <c r="H32" i="17"/>
  <c r="I32" i="17"/>
  <c r="J32" i="17"/>
  <c r="H33" i="17"/>
  <c r="I33" i="17"/>
  <c r="J33" i="17"/>
  <c r="H34" i="17"/>
  <c r="I34" i="17"/>
  <c r="J34" i="17"/>
  <c r="B35" i="17"/>
  <c r="D35" i="17"/>
  <c r="E35" i="17"/>
  <c r="G35" i="17"/>
  <c r="H35" i="17"/>
  <c r="I35" i="17"/>
  <c r="J35" i="17"/>
  <c r="H36" i="17"/>
  <c r="I36" i="17"/>
  <c r="J36" i="17"/>
  <c r="H37" i="17"/>
  <c r="I37" i="17"/>
  <c r="J37" i="17"/>
  <c r="H38" i="17"/>
  <c r="I38" i="17"/>
  <c r="J38" i="17"/>
  <c r="H39" i="17"/>
  <c r="I39" i="17"/>
  <c r="J39" i="17"/>
  <c r="B40" i="17"/>
  <c r="D40" i="17"/>
  <c r="E40" i="17"/>
  <c r="G40" i="17"/>
  <c r="H40" i="17"/>
  <c r="I40" i="17"/>
  <c r="J40" i="17"/>
  <c r="H41" i="17"/>
  <c r="I41" i="17"/>
  <c r="J41" i="17"/>
  <c r="H42" i="17"/>
  <c r="I42" i="17"/>
  <c r="J42" i="17"/>
  <c r="H43" i="17"/>
  <c r="I43" i="17"/>
  <c r="J43" i="17"/>
  <c r="H44" i="17"/>
  <c r="I44" i="17"/>
  <c r="J44" i="17"/>
  <c r="B45" i="17"/>
  <c r="D45" i="17"/>
  <c r="E45" i="17"/>
  <c r="G45" i="17"/>
  <c r="H45" i="17"/>
  <c r="I45" i="17"/>
  <c r="J45" i="17"/>
  <c r="H46" i="17"/>
  <c r="I46" i="17"/>
  <c r="J46" i="17"/>
  <c r="H47" i="17"/>
  <c r="I47" i="17"/>
  <c r="J47" i="17"/>
  <c r="H48" i="17"/>
  <c r="I48" i="17"/>
  <c r="J48" i="17"/>
  <c r="H49" i="17"/>
  <c r="I49" i="17"/>
  <c r="J49" i="17"/>
  <c r="B50" i="17"/>
  <c r="D50" i="17"/>
  <c r="E50" i="17"/>
  <c r="G50" i="17"/>
  <c r="H50" i="17"/>
  <c r="I50" i="17"/>
  <c r="J50" i="17"/>
  <c r="H51" i="17"/>
  <c r="I51" i="17"/>
  <c r="J51" i="17"/>
  <c r="H52" i="17"/>
  <c r="I52" i="17"/>
  <c r="J52" i="17"/>
  <c r="H53" i="17"/>
  <c r="I53" i="17"/>
  <c r="J53" i="17"/>
  <c r="H54" i="17"/>
  <c r="I54" i="17"/>
  <c r="J54" i="17"/>
  <c r="B55" i="17"/>
  <c r="D55" i="17"/>
  <c r="E55" i="17"/>
  <c r="G55" i="17"/>
  <c r="H55" i="17"/>
  <c r="I55" i="17"/>
  <c r="J55" i="17"/>
  <c r="H56" i="17"/>
  <c r="I56" i="17"/>
  <c r="J56" i="17"/>
  <c r="H57" i="17"/>
  <c r="I57" i="17"/>
  <c r="J57" i="17"/>
  <c r="H58" i="17"/>
  <c r="I58" i="17"/>
  <c r="J58" i="17"/>
  <c r="H59" i="17"/>
  <c r="I59" i="17"/>
  <c r="J59" i="17"/>
  <c r="B60" i="17"/>
  <c r="D60" i="17"/>
  <c r="E60" i="17"/>
  <c r="G60" i="17"/>
  <c r="H60" i="17"/>
  <c r="I60" i="17"/>
  <c r="J60" i="17"/>
  <c r="H61" i="17"/>
  <c r="I61" i="17"/>
  <c r="J61" i="17"/>
  <c r="H62" i="17"/>
  <c r="I62" i="17"/>
  <c r="J62" i="17"/>
  <c r="H63" i="17"/>
  <c r="I63" i="17"/>
  <c r="J63" i="17"/>
  <c r="H64" i="17"/>
  <c r="I64" i="17"/>
  <c r="J64" i="17"/>
  <c r="B65" i="17"/>
  <c r="D65" i="17"/>
  <c r="E65" i="17"/>
  <c r="G65" i="17"/>
  <c r="H65" i="17"/>
  <c r="I65" i="17"/>
  <c r="J65" i="17"/>
  <c r="H66" i="17"/>
  <c r="I66" i="17"/>
  <c r="J66" i="17"/>
  <c r="H67" i="17"/>
  <c r="I67" i="17"/>
  <c r="J67" i="17"/>
  <c r="H68" i="17"/>
  <c r="I68" i="17"/>
  <c r="J68" i="17"/>
  <c r="H69" i="17"/>
  <c r="I69" i="17"/>
  <c r="J69" i="17"/>
  <c r="B70" i="17"/>
  <c r="D70" i="17"/>
  <c r="E70" i="17"/>
  <c r="G70" i="17"/>
  <c r="H70" i="17"/>
  <c r="I70" i="17"/>
  <c r="J70" i="17"/>
  <c r="H71" i="17"/>
  <c r="I71" i="17"/>
  <c r="J71" i="17"/>
  <c r="H72" i="17"/>
  <c r="I72" i="17"/>
  <c r="J72" i="17"/>
  <c r="H73" i="17"/>
  <c r="I73" i="17"/>
  <c r="J73" i="17"/>
  <c r="H74" i="17"/>
  <c r="I74" i="17"/>
  <c r="J74" i="17"/>
  <c r="B75" i="17"/>
  <c r="D75" i="17"/>
  <c r="E75" i="17"/>
  <c r="G75" i="17"/>
  <c r="H75" i="17"/>
  <c r="I75" i="17"/>
  <c r="J75" i="17"/>
  <c r="H76" i="17"/>
  <c r="I76" i="17"/>
  <c r="J76" i="17"/>
  <c r="H77" i="17"/>
  <c r="I77" i="17"/>
  <c r="J77" i="17"/>
  <c r="H78" i="17"/>
  <c r="I78" i="17"/>
  <c r="J78" i="17"/>
  <c r="H79" i="17"/>
  <c r="I79" i="17"/>
  <c r="J79" i="17"/>
  <c r="B80" i="17"/>
  <c r="D80" i="17"/>
  <c r="E80" i="17"/>
  <c r="G80" i="17"/>
  <c r="H80" i="17"/>
  <c r="I80" i="17"/>
  <c r="J80" i="17"/>
  <c r="H81" i="17"/>
  <c r="I81" i="17"/>
  <c r="J81" i="17"/>
  <c r="H82" i="17"/>
  <c r="I82" i="17"/>
  <c r="J82" i="17"/>
  <c r="H83" i="17"/>
  <c r="I83" i="17"/>
  <c r="J83" i="17"/>
  <c r="H84" i="17"/>
  <c r="I84" i="17"/>
  <c r="J84" i="17"/>
  <c r="B85" i="17"/>
  <c r="D85" i="17"/>
  <c r="E85" i="17"/>
  <c r="G85" i="17"/>
  <c r="H85" i="17"/>
  <c r="I85" i="17"/>
  <c r="J85" i="17"/>
  <c r="H86" i="17"/>
  <c r="I86" i="17"/>
  <c r="J86" i="17"/>
  <c r="H87" i="17"/>
  <c r="I87" i="17"/>
  <c r="J87" i="17"/>
  <c r="H88" i="17"/>
  <c r="I88" i="17"/>
  <c r="J88" i="17"/>
  <c r="H89" i="17"/>
  <c r="I89" i="17"/>
  <c r="J89" i="17"/>
  <c r="B90" i="17"/>
  <c r="D90" i="17"/>
  <c r="E90" i="17"/>
  <c r="G90" i="17"/>
  <c r="H90" i="17"/>
  <c r="I90" i="17"/>
  <c r="J90" i="17"/>
  <c r="H91" i="17"/>
  <c r="I91" i="17"/>
  <c r="J91" i="17"/>
  <c r="H92" i="17"/>
  <c r="I92" i="17"/>
  <c r="J92" i="17"/>
  <c r="H93" i="17"/>
  <c r="I93" i="17"/>
  <c r="J93" i="17"/>
  <c r="H94" i="17"/>
  <c r="I94" i="17"/>
  <c r="J94" i="17"/>
  <c r="B95" i="17"/>
  <c r="D95" i="17"/>
  <c r="E95" i="17"/>
  <c r="G95" i="17"/>
  <c r="H95" i="17"/>
  <c r="I95" i="17"/>
  <c r="J95" i="17"/>
  <c r="H96" i="17"/>
  <c r="I96" i="17"/>
  <c r="J96" i="17"/>
  <c r="H97" i="17"/>
  <c r="I97" i="17"/>
  <c r="J97" i="17"/>
  <c r="H98" i="17"/>
  <c r="I98" i="17"/>
  <c r="J98" i="17"/>
  <c r="H99" i="17"/>
  <c r="I99" i="17"/>
  <c r="J99" i="17"/>
  <c r="B100" i="17"/>
  <c r="D100" i="17"/>
  <c r="E100" i="17"/>
  <c r="G100" i="17"/>
  <c r="H100" i="17"/>
  <c r="I100" i="17"/>
  <c r="J100" i="17"/>
  <c r="H101" i="17"/>
  <c r="I101" i="17"/>
  <c r="J101" i="17"/>
  <c r="H102" i="17"/>
  <c r="I102" i="17"/>
  <c r="J102" i="17"/>
  <c r="H103" i="17"/>
  <c r="I103" i="17"/>
  <c r="J103" i="17"/>
  <c r="H104" i="17"/>
  <c r="I104" i="17"/>
  <c r="J104" i="17"/>
  <c r="B105" i="17"/>
  <c r="D105" i="17"/>
  <c r="E105" i="17"/>
  <c r="G105" i="17"/>
  <c r="H105" i="17"/>
  <c r="I105" i="17"/>
  <c r="J105" i="17"/>
  <c r="H106" i="17"/>
  <c r="I106" i="17"/>
  <c r="J106" i="17"/>
  <c r="H107" i="17"/>
  <c r="I107" i="17"/>
  <c r="J107" i="17"/>
  <c r="H108" i="17"/>
  <c r="I108" i="17"/>
  <c r="J108" i="17"/>
  <c r="H109" i="17"/>
  <c r="I109" i="17"/>
  <c r="J109" i="17"/>
  <c r="A7" i="15"/>
  <c r="B15" i="15"/>
  <c r="B16" i="15"/>
  <c r="D16" i="15"/>
  <c r="E16" i="15"/>
  <c r="B17" i="15"/>
  <c r="D17" i="15"/>
  <c r="E17" i="15"/>
  <c r="B18" i="15"/>
  <c r="D18" i="15"/>
  <c r="E18" i="15"/>
  <c r="B19" i="15"/>
  <c r="D19" i="15"/>
  <c r="E19" i="15"/>
  <c r="B20" i="15"/>
  <c r="D20" i="15"/>
  <c r="E20" i="15"/>
  <c r="B21" i="15"/>
  <c r="D21" i="15"/>
  <c r="E21" i="15"/>
  <c r="B22" i="15"/>
  <c r="D22" i="15"/>
  <c r="E22" i="15"/>
  <c r="B23" i="15"/>
  <c r="D23" i="15"/>
  <c r="E23" i="15"/>
  <c r="B24" i="15"/>
  <c r="D24" i="15"/>
  <c r="E24" i="15"/>
  <c r="B25" i="15"/>
  <c r="D25" i="15"/>
  <c r="E25" i="15"/>
  <c r="B26" i="15"/>
  <c r="D26" i="15"/>
  <c r="E26" i="15"/>
  <c r="B27" i="15"/>
  <c r="D27" i="15"/>
  <c r="E27" i="15"/>
  <c r="B28" i="15"/>
  <c r="D28" i="15"/>
  <c r="E28" i="15"/>
  <c r="B29" i="15"/>
  <c r="D29" i="15"/>
  <c r="E29" i="15"/>
  <c r="B30" i="15"/>
  <c r="D30" i="15"/>
  <c r="E30" i="15"/>
  <c r="B31" i="15"/>
  <c r="D31" i="15"/>
  <c r="E31" i="15"/>
  <c r="B32" i="15"/>
  <c r="D32" i="15"/>
  <c r="E32" i="15"/>
  <c r="B33" i="15"/>
  <c r="D33" i="15"/>
  <c r="E33" i="15"/>
  <c r="B34" i="15"/>
  <c r="D34" i="15"/>
  <c r="E34" i="15"/>
  <c r="D35" i="15"/>
  <c r="I13" i="10"/>
  <c r="H14" i="10"/>
  <c r="C20" i="10"/>
  <c r="J20" i="10"/>
  <c r="K29" i="15" s="1"/>
  <c r="C22" i="10"/>
  <c r="D10" i="15" s="1"/>
  <c r="G22" i="10"/>
  <c r="F32" i="15" s="1"/>
  <c r="J23" i="10"/>
  <c r="K34" i="15" s="1"/>
  <c r="AM25" i="10"/>
  <c r="A15" i="15"/>
  <c r="P28" i="10"/>
  <c r="R28" i="10"/>
  <c r="AA28" i="10"/>
  <c r="AD28" i="10"/>
  <c r="AE28" i="10"/>
  <c r="AI28" i="10"/>
  <c r="R33" i="10"/>
  <c r="Z30" i="10"/>
  <c r="Z31" i="10"/>
  <c r="AB31" i="10" s="1"/>
  <c r="Z32" i="10"/>
  <c r="AA32" i="10" s="1"/>
  <c r="Z33" i="10"/>
  <c r="Z34" i="10"/>
  <c r="AA34" i="10" s="1"/>
  <c r="A15" i="17"/>
  <c r="Z35" i="10"/>
  <c r="AB35" i="10" s="1"/>
  <c r="Z36" i="10"/>
  <c r="Z37" i="10"/>
  <c r="AA37" i="10" s="1"/>
  <c r="A20" i="17"/>
  <c r="A19" i="15"/>
  <c r="A35" i="17"/>
  <c r="A21" i="15"/>
  <c r="A45" i="17"/>
  <c r="A55" i="17"/>
  <c r="A60" i="17"/>
  <c r="A65" i="17"/>
  <c r="A27" i="15"/>
  <c r="A28" i="15"/>
  <c r="A29" i="15"/>
  <c r="A85" i="17"/>
  <c r="A90" i="17"/>
  <c r="A95" i="17"/>
  <c r="A100" i="17"/>
  <c r="A34" i="15"/>
  <c r="AB28" i="10"/>
  <c r="AA29" i="10"/>
  <c r="AB29" i="10"/>
  <c r="AB34" i="10"/>
  <c r="A33" i="15"/>
  <c r="A80" i="17"/>
  <c r="A30" i="17"/>
  <c r="A13" i="17"/>
  <c r="AA31" i="10" l="1"/>
  <c r="AA35" i="10"/>
  <c r="A24" i="15"/>
  <c r="AB37" i="10"/>
  <c r="A17" i="15"/>
  <c r="AB32" i="10"/>
  <c r="A70" i="17"/>
  <c r="A20" i="15"/>
  <c r="A26" i="15"/>
  <c r="A25" i="15"/>
  <c r="A30" i="15"/>
  <c r="AC28" i="10"/>
  <c r="AJ28" i="10" s="1"/>
  <c r="R27" i="10"/>
  <c r="R26" i="10"/>
  <c r="A31" i="15"/>
  <c r="A22" i="15"/>
  <c r="A16" i="15"/>
  <c r="A75" i="17"/>
  <c r="A105" i="17"/>
  <c r="AA30" i="10"/>
  <c r="AB30" i="10"/>
  <c r="A40" i="17"/>
  <c r="AA36" i="10"/>
  <c r="AB36" i="10"/>
  <c r="A25" i="17"/>
  <c r="A18" i="15"/>
  <c r="A32" i="15"/>
  <c r="A50" i="17"/>
  <c r="A23" i="15"/>
  <c r="AA33" i="10"/>
  <c r="AB33" i="10"/>
  <c r="AH28" i="10"/>
  <c r="F75" i="17" l="1"/>
  <c r="F90" i="17"/>
  <c r="AK28" i="10"/>
  <c r="AL28" i="10" s="1"/>
  <c r="AN28" i="10" s="1"/>
  <c r="F95" i="17"/>
  <c r="AA27" i="10"/>
  <c r="F85" i="17"/>
  <c r="F70" i="17" l="1"/>
  <c r="F80" i="17"/>
  <c r="F55" i="17"/>
  <c r="F60" i="17"/>
  <c r="F100" i="17"/>
  <c r="F105" i="17"/>
  <c r="F65" i="17"/>
  <c r="AO28" i="10"/>
  <c r="AM28" i="10"/>
  <c r="AP28" i="10"/>
  <c r="F45" i="17"/>
  <c r="F15" i="17"/>
  <c r="F50" i="17"/>
  <c r="F13" i="17" l="1"/>
  <c r="F30" i="17"/>
  <c r="F25" i="17" l="1"/>
  <c r="F20" i="17"/>
  <c r="F35" i="17"/>
  <c r="F40" i="17" l="1"/>
</calcChain>
</file>

<file path=xl/comments1.xml><?xml version="1.0" encoding="utf-8"?>
<comments xmlns="http://schemas.openxmlformats.org/spreadsheetml/2006/main">
  <authors>
    <author>Carlos</author>
  </authors>
  <commentList>
    <comment ref="E12" authorId="0" shapeId="0">
      <text>
        <r>
          <rPr>
            <b/>
            <sz val="8"/>
            <color indexed="81"/>
            <rFont val="Tahoma"/>
            <family val="2"/>
          </rPr>
          <t xml:space="preserve">Registrar </t>
        </r>
        <r>
          <rPr>
            <b/>
            <sz val="8"/>
            <color indexed="16"/>
            <rFont val="Tahoma"/>
            <family val="2"/>
          </rPr>
          <t>NOMBRE</t>
        </r>
        <r>
          <rPr>
            <b/>
            <sz val="8"/>
            <color indexed="81"/>
            <rFont val="Tahoma"/>
            <family val="2"/>
          </rPr>
          <t xml:space="preserve"> de la Institución.</t>
        </r>
      </text>
    </comment>
    <comment ref="D14" authorId="0" shapeId="0">
      <text>
        <r>
          <rPr>
            <b/>
            <sz val="8"/>
            <color indexed="16"/>
            <rFont val="Tahoma"/>
            <family val="2"/>
          </rPr>
          <t>Registrar el Año</t>
        </r>
        <r>
          <rPr>
            <b/>
            <sz val="8"/>
            <color indexed="81"/>
            <rFont val="Tahoma"/>
            <family val="2"/>
          </rPr>
          <t>, al que correspondan los Riesgos a registrar en la Matriz.
&gt;</t>
        </r>
        <r>
          <rPr>
            <b/>
            <sz val="8"/>
            <color indexed="12"/>
            <rFont val="Tahoma"/>
            <family val="2"/>
          </rPr>
          <t>Cuatro Dígitos</t>
        </r>
        <r>
          <rPr>
            <b/>
            <sz val="8"/>
            <color indexed="81"/>
            <rFont val="Tahoma"/>
            <family val="2"/>
          </rPr>
          <t>&lt;</t>
        </r>
      </text>
    </comment>
    <comment ref="G17" authorId="0" shapeId="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Titular de la Institución.</t>
        </r>
      </text>
    </comment>
    <comment ref="G19" authorId="0" shapeId="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Coordinador de Control Interno, designado por el Titular de la Institución.</t>
        </r>
      </text>
    </comment>
    <comment ref="G21" authorId="0" shapeId="0">
      <text>
        <r>
          <rPr>
            <b/>
            <sz val="8"/>
            <color indexed="81"/>
            <rFont val="Tahoma"/>
            <family val="2"/>
          </rPr>
          <t>Registrar el N</t>
        </r>
        <r>
          <rPr>
            <b/>
            <sz val="8"/>
            <color indexed="16"/>
            <rFont val="Tahoma"/>
            <family val="2"/>
          </rPr>
          <t>ombre y Apellidos</t>
        </r>
        <r>
          <rPr>
            <b/>
            <sz val="8"/>
            <color indexed="81"/>
            <rFont val="Tahoma"/>
            <family val="2"/>
          </rPr>
          <t xml:space="preserve"> del Enlace de ARI,  designado por el Titular de la Institución.</t>
        </r>
      </text>
    </comment>
  </commentList>
</comments>
</file>

<file path=xl/comments2.xml><?xml version="1.0" encoding="utf-8"?>
<comments xmlns="http://schemas.openxmlformats.org/spreadsheetml/2006/main">
  <authors>
    <author>Carlos</author>
  </authors>
  <commentList>
    <comment ref="A28" authorId="0" shapeId="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8" authorId="0" shapeId="0">
      <text>
        <r>
          <rPr>
            <b/>
            <sz val="12"/>
            <color indexed="16"/>
            <rFont val="Tahoma"/>
            <family val="2"/>
          </rPr>
          <t>NO se debe capturar</t>
        </r>
        <r>
          <rPr>
            <b/>
            <sz val="12"/>
            <color indexed="81"/>
            <rFont val="Tahoma"/>
            <family val="2"/>
          </rPr>
          <t>.
Aparece Automaticamente cuando se registra el Factor</t>
        </r>
      </text>
    </comment>
    <comment ref="L28"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33" authorId="0" shapeId="0">
      <text>
        <r>
          <rPr>
            <b/>
            <sz val="12"/>
            <color indexed="16"/>
            <rFont val="Tahoma"/>
            <family val="2"/>
          </rPr>
          <t>NO se debe capturar</t>
        </r>
        <r>
          <rPr>
            <b/>
            <sz val="12"/>
            <color indexed="81"/>
            <rFont val="Tahoma"/>
            <family val="2"/>
          </rPr>
          <t>.
Aparece Automaticamente cuando se registra el Factor</t>
        </r>
      </text>
    </comment>
    <comment ref="L33" authorId="0" shapeId="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List>
</comments>
</file>

<file path=xl/comments3.xml><?xml version="1.0" encoding="utf-8"?>
<comments xmlns="http://schemas.openxmlformats.org/spreadsheetml/2006/main">
  <authors>
    <author>Contreras Martin, Francisco Javier</author>
  </authors>
  <commentList>
    <comment ref="A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0"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1"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2"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3"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4"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5"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6"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7"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8"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9" authorId="0" shapeId="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List>
</comments>
</file>

<file path=xl/sharedStrings.xml><?xml version="1.0" encoding="utf-8"?>
<sst xmlns="http://schemas.openxmlformats.org/spreadsheetml/2006/main" count="269" uniqueCount="223">
  <si>
    <t>Está Documentado</t>
  </si>
  <si>
    <t>Está Formalizado</t>
  </si>
  <si>
    <t>Es 
Efectivo</t>
  </si>
  <si>
    <t>Se 
Aplica</t>
  </si>
  <si>
    <t>Administrativo</t>
  </si>
  <si>
    <t>Presupuestal</t>
  </si>
  <si>
    <t>Preventivo</t>
  </si>
  <si>
    <t>Externo</t>
  </si>
  <si>
    <t>Detectivo</t>
  </si>
  <si>
    <t>SI</t>
  </si>
  <si>
    <t>¿Tiene controles?</t>
  </si>
  <si>
    <t>Cuadrante</t>
  </si>
  <si>
    <t>No. de Factor</t>
  </si>
  <si>
    <t>1.1.1</t>
  </si>
  <si>
    <t>1.1.2</t>
  </si>
  <si>
    <t>1.2.1</t>
  </si>
  <si>
    <t>1.2.2</t>
  </si>
  <si>
    <t>1.2.3</t>
  </si>
  <si>
    <t>1.2.4</t>
  </si>
  <si>
    <t>1.2.5</t>
  </si>
  <si>
    <t>Valoración Inicial</t>
  </si>
  <si>
    <t>Valoración Final</t>
  </si>
  <si>
    <t>Unidad Administrativa</t>
  </si>
  <si>
    <t>No. de Riesgo</t>
  </si>
  <si>
    <t>Clasificación del Riesgo</t>
  </si>
  <si>
    <t>Posibles efectos del Riesgo</t>
  </si>
  <si>
    <t>I. EVALUACIÓN RIESGOS</t>
  </si>
  <si>
    <t>II. EVALUACIÓN DE CONTROLES</t>
  </si>
  <si>
    <t>V. ESTRATEGIAS Y ACCIONES</t>
  </si>
  <si>
    <t>NO</t>
  </si>
  <si>
    <t>Correctivo</t>
  </si>
  <si>
    <t>Suficiente</t>
  </si>
  <si>
    <t>Deficiente</t>
  </si>
  <si>
    <t>Tipo</t>
  </si>
  <si>
    <t>Objetivo</t>
  </si>
  <si>
    <t>Meta</t>
  </si>
  <si>
    <t>Sustantivo</t>
  </si>
  <si>
    <t>Legal</t>
  </si>
  <si>
    <t>Financiero</t>
  </si>
  <si>
    <t>Estratégico</t>
  </si>
  <si>
    <t>Directivo</t>
  </si>
  <si>
    <t>Operativo</t>
  </si>
  <si>
    <t>Especificar Otro</t>
  </si>
  <si>
    <t>UBICACIÓN EN CUADRANTES</t>
  </si>
  <si>
    <t>I</t>
  </si>
  <si>
    <t>II</t>
  </si>
  <si>
    <t>III</t>
  </si>
  <si>
    <t>IV</t>
  </si>
  <si>
    <t>Probabilidad 
de Ocurrencia</t>
  </si>
  <si>
    <t>I N S T R U C C I O N E S     D E     L L E N A D O</t>
  </si>
  <si>
    <t xml:space="preserve">
</t>
  </si>
  <si>
    <t>V.     Definición de Estrategias y Acciones para su Administración</t>
  </si>
  <si>
    <t>Descripción</t>
  </si>
  <si>
    <t>Selección</t>
  </si>
  <si>
    <t>Ramo / Sector</t>
  </si>
  <si>
    <t>38 Ciencia y Tecnología</t>
  </si>
  <si>
    <t>04 Gobernación</t>
  </si>
  <si>
    <t>05 Relaciones Exteriores</t>
  </si>
  <si>
    <t>06 Hacienda y Crédito Público</t>
  </si>
  <si>
    <t>07 Defensa Nacional</t>
  </si>
  <si>
    <t>08 Agricultura, Ganadería, Desarrollo Rural, Pesca y Alimentación</t>
  </si>
  <si>
    <t>09 Comunicaciones y Transportes</t>
  </si>
  <si>
    <t>10 Economía</t>
  </si>
  <si>
    <t>11 Educación Pública</t>
  </si>
  <si>
    <t>12 Salud</t>
  </si>
  <si>
    <t>13 Marina</t>
  </si>
  <si>
    <t>14 Trabajo y Previsión Social</t>
  </si>
  <si>
    <t>15 Reforma Agraria</t>
  </si>
  <si>
    <t>16 Medio Ambiente y Recursos Naturales</t>
  </si>
  <si>
    <t>17 Procuraduría General de la República</t>
  </si>
  <si>
    <t>18 Energía</t>
  </si>
  <si>
    <t>20 Desarrollo Social</t>
  </si>
  <si>
    <t>21 Turismo</t>
  </si>
  <si>
    <t>27 Función Pública</t>
  </si>
  <si>
    <t>37 Consejería Jurídica del Ejecutivo Federal</t>
  </si>
  <si>
    <t>Estrategia</t>
  </si>
  <si>
    <t>Alineación a Estrategias, Objetivos, 
o Metas Institucionales</t>
  </si>
  <si>
    <t>Grado
Impacto</t>
  </si>
  <si>
    <t>Probabilidad
Ocurrencia</t>
  </si>
  <si>
    <r>
      <t>A</t>
    </r>
    <r>
      <rPr>
        <b/>
        <sz val="10"/>
        <color indexed="18"/>
        <rFont val="Verdana"/>
        <family val="2"/>
      </rPr>
      <t>ÑO:</t>
    </r>
  </si>
  <si>
    <t>Nivel de decisión
del Riesgo</t>
  </si>
  <si>
    <t>Clasificación</t>
  </si>
  <si>
    <t>Humano</t>
  </si>
  <si>
    <t>Técnico-Administrativo</t>
  </si>
  <si>
    <t>Financiero-Presupuestal</t>
  </si>
  <si>
    <t>TIC's</t>
  </si>
  <si>
    <t>Material</t>
  </si>
  <si>
    <t>Normativo</t>
  </si>
  <si>
    <t>Entorno</t>
  </si>
  <si>
    <t>Interno</t>
  </si>
  <si>
    <t>Determinación de Suficiencia o Deficiencia del Control</t>
  </si>
  <si>
    <t>Descripción de la(s) Acción(es)</t>
  </si>
  <si>
    <t>Ramo Administrativo
/ Sector</t>
  </si>
  <si>
    <r>
      <t>C</t>
    </r>
    <r>
      <rPr>
        <sz val="13"/>
        <color indexed="18"/>
        <rFont val="Verdana"/>
        <family val="2"/>
      </rPr>
      <t xml:space="preserve">oordinador de </t>
    </r>
    <r>
      <rPr>
        <sz val="14"/>
        <color indexed="18"/>
        <rFont val="Verdana"/>
        <family val="2"/>
      </rPr>
      <t>C</t>
    </r>
    <r>
      <rPr>
        <sz val="13"/>
        <color indexed="18"/>
        <rFont val="Verdana"/>
        <family val="2"/>
      </rPr>
      <t xml:space="preserve">ontrol </t>
    </r>
    <r>
      <rPr>
        <sz val="14"/>
        <color indexed="18"/>
        <rFont val="Verdana"/>
        <family val="2"/>
      </rPr>
      <t>I</t>
    </r>
    <r>
      <rPr>
        <sz val="13"/>
        <color indexed="18"/>
        <rFont val="Verdana"/>
        <family val="2"/>
      </rPr>
      <t>nterno</t>
    </r>
  </si>
  <si>
    <r>
      <t xml:space="preserve"> </t>
    </r>
    <r>
      <rPr>
        <sz val="14"/>
        <color indexed="18"/>
        <rFont val="Verdana"/>
        <family val="2"/>
      </rPr>
      <t xml:space="preserve"> E</t>
    </r>
    <r>
      <rPr>
        <sz val="13"/>
        <color indexed="18"/>
        <rFont val="Verdana"/>
        <family val="2"/>
      </rPr>
      <t xml:space="preserve">nlace de </t>
    </r>
    <r>
      <rPr>
        <sz val="14"/>
        <color indexed="18"/>
        <rFont val="Verdana"/>
        <family val="2"/>
      </rPr>
      <t>A</t>
    </r>
    <r>
      <rPr>
        <sz val="13"/>
        <color indexed="18"/>
        <rFont val="Verdana"/>
        <family val="2"/>
      </rPr>
      <t xml:space="preserve">dministración de </t>
    </r>
    <r>
      <rPr>
        <sz val="14"/>
        <color indexed="18"/>
        <rFont val="Verdana"/>
        <family val="2"/>
      </rPr>
      <t>R</t>
    </r>
    <r>
      <rPr>
        <sz val="13"/>
        <color indexed="18"/>
        <rFont val="Verdana"/>
        <family val="2"/>
      </rPr>
      <t>iesgos</t>
    </r>
  </si>
  <si>
    <t>A U T O R I Z Ó</t>
  </si>
  <si>
    <t>S U P E R V I S Ó</t>
  </si>
  <si>
    <t>I N T E G R Ó</t>
  </si>
  <si>
    <t>2.1.1</t>
  </si>
  <si>
    <t>2.1.2</t>
  </si>
  <si>
    <t>2.1.3</t>
  </si>
  <si>
    <t>Resultado de la determinación del Control</t>
  </si>
  <si>
    <t>Riesgo
Controlado
Suficientemente</t>
  </si>
  <si>
    <t>Estrategia para Administrar el Riesgo</t>
  </si>
  <si>
    <t>No.</t>
  </si>
  <si>
    <t>R I E S G O</t>
  </si>
  <si>
    <t>F A C T O R</t>
  </si>
  <si>
    <t>C O N T R O L</t>
  </si>
  <si>
    <t>Grado 
de Impacto</t>
  </si>
  <si>
    <t>EVITAR EL RIESGO</t>
  </si>
  <si>
    <t>REDUCIR EL RIESGO</t>
  </si>
  <si>
    <t>ASUMIR EL RIESGO</t>
  </si>
  <si>
    <t>TRANSFERIR EL RIESGO</t>
  </si>
  <si>
    <t>III. VALORACIÓN  DE RIESGOS 
VS. CONTROLES</t>
  </si>
  <si>
    <t>Institución</t>
  </si>
  <si>
    <t>III. VALORACIÓN
DE RIESGOS VS. CONTROLES</t>
  </si>
  <si>
    <t>GRADO DE 
IMPACTO</t>
  </si>
  <si>
    <t>PROBABILIDAD
DE OCURRENCIA</t>
  </si>
  <si>
    <t xml:space="preserve">Fecha de Impresión:  </t>
  </si>
  <si>
    <t>Medios de verificación</t>
  </si>
  <si>
    <t>Fecha de Término</t>
  </si>
  <si>
    <t>Fecha de Inicio</t>
  </si>
  <si>
    <t>Responsable</t>
  </si>
  <si>
    <t>Descripción de la acción de control</t>
  </si>
  <si>
    <t>Factor de Riesgo</t>
  </si>
  <si>
    <t>No. Factor
de Riesgo</t>
  </si>
  <si>
    <t>Valor de
Probabilidad</t>
  </si>
  <si>
    <t>Valor de
Impacto</t>
  </si>
  <si>
    <t>Descripción del Riesgo</t>
  </si>
  <si>
    <t>No. Riesgo</t>
  </si>
  <si>
    <t>Enlace de Riesgos:</t>
  </si>
  <si>
    <t>Integró</t>
  </si>
  <si>
    <t>Coordinador de Control Interno:</t>
  </si>
  <si>
    <t>Supervisó</t>
  </si>
  <si>
    <t>Autorizó</t>
  </si>
  <si>
    <t>Proceso</t>
  </si>
  <si>
    <t>De servicios</t>
  </si>
  <si>
    <t>De seguridad</t>
  </si>
  <si>
    <t>De Obra Pública</t>
  </si>
  <si>
    <t>De Recursos Humanos</t>
  </si>
  <si>
    <t xml:space="preserve">De Imagen </t>
  </si>
  <si>
    <t>De Tic´s</t>
  </si>
  <si>
    <t>De Salud</t>
  </si>
  <si>
    <t>Otros</t>
  </si>
  <si>
    <t>De Corrupción</t>
  </si>
  <si>
    <t>COMPARTIR EL RIESGO</t>
  </si>
  <si>
    <r>
      <rPr>
        <b/>
        <sz val="10"/>
        <color indexed="17"/>
        <rFont val="Arial"/>
        <family val="2"/>
      </rPr>
      <t>ESTRATEGIA, OBJETIVO, META O PROCESO:</t>
    </r>
    <r>
      <rPr>
        <sz val="10"/>
        <color indexed="8"/>
        <rFont val="Arial"/>
        <family val="2"/>
      </rPr>
      <t xml:space="preserve"> Seleccionar la opción que esté alineada al riesgo identificado.</t>
    </r>
  </si>
  <si>
    <r>
      <rPr>
        <b/>
        <i/>
        <u/>
        <sz val="10"/>
        <color indexed="60"/>
        <rFont val="Arial"/>
        <family val="2"/>
      </rPr>
      <t>Tipo de Factor:</t>
    </r>
    <r>
      <rPr>
        <sz val="10"/>
        <rFont val="Arial"/>
        <family val="2"/>
      </rPr>
      <t xml:space="preserve">
</t>
    </r>
    <r>
      <rPr>
        <b/>
        <i/>
        <sz val="10"/>
        <color indexed="53"/>
        <rFont val="Arial"/>
        <family val="2"/>
      </rPr>
      <t>Interno:</t>
    </r>
    <r>
      <rPr>
        <sz val="10"/>
        <color indexed="53"/>
        <rFont val="Arial"/>
        <family val="2"/>
      </rPr>
      <t xml:space="preserve"> </t>
    </r>
    <r>
      <rPr>
        <sz val="10"/>
        <rFont val="Arial"/>
        <family val="2"/>
      </rPr>
      <t xml:space="preserve">Se encuentra relacionado con las causas o situaciones originadas en el ámbito de actuación de la organización.
</t>
    </r>
    <r>
      <rPr>
        <b/>
        <i/>
        <sz val="10"/>
        <color indexed="53"/>
        <rFont val="Arial"/>
        <family val="2"/>
      </rPr>
      <t>Externo</t>
    </r>
    <r>
      <rPr>
        <b/>
        <sz val="10"/>
        <color indexed="53"/>
        <rFont val="Arial"/>
        <family val="2"/>
      </rPr>
      <t>:</t>
    </r>
    <r>
      <rPr>
        <sz val="10"/>
        <rFont val="Arial"/>
        <family val="2"/>
      </rPr>
      <t xml:space="preserve"> Se refiere a las causas o situaciones fuera del ámbito de competencia  de la organización.
</t>
    </r>
    <r>
      <rPr>
        <b/>
        <i/>
        <sz val="10"/>
        <color indexed="18"/>
        <rFont val="Arial"/>
        <family val="2"/>
      </rPr>
      <t/>
    </r>
  </si>
  <si>
    <r>
      <rPr>
        <b/>
        <sz val="10"/>
        <color indexed="57"/>
        <rFont val="Arial"/>
        <family val="2"/>
      </rPr>
      <t>POSIBLES EFECTOS DEL RIESGO:</t>
    </r>
    <r>
      <rPr>
        <sz val="10"/>
        <rFont val="Arial"/>
        <family val="2"/>
      </rPr>
      <t xml:space="preserve"> Describir las consecuencias que incidirán en el cumplimiento de las metas y objetivos institucionales, en caso de materializarse el riesgo identificado.</t>
    </r>
  </si>
  <si>
    <r>
      <t xml:space="preserve">
</t>
    </r>
    <r>
      <rPr>
        <b/>
        <sz val="10"/>
        <color indexed="53"/>
        <rFont val="Arial"/>
        <family val="2"/>
      </rPr>
      <t>Grado de Impacto.</t>
    </r>
    <r>
      <rPr>
        <b/>
        <sz val="10"/>
        <color indexed="12"/>
        <rFont val="Arial"/>
        <family val="2"/>
      </rPr>
      <t xml:space="preserve"> </t>
    </r>
    <r>
      <rPr>
        <sz val="10"/>
        <color indexed="8"/>
        <rFont val="Arial"/>
        <family val="2"/>
      </rPr>
      <t>La asignación se determinará con un valor del 1 al 10 en función de los efectos, de acuerdo a la siguiente escala de valor:</t>
    </r>
  </si>
  <si>
    <r>
      <t xml:space="preserve">
</t>
    </r>
    <r>
      <rPr>
        <b/>
        <sz val="10"/>
        <color indexed="53"/>
        <rFont val="Arial"/>
        <family val="2"/>
      </rPr>
      <t>Probabilidad de Ocurrencia.</t>
    </r>
    <r>
      <rPr>
        <b/>
        <sz val="10"/>
        <color indexed="12"/>
        <rFont val="Arial"/>
        <family val="2"/>
      </rPr>
      <t xml:space="preserve"> </t>
    </r>
    <r>
      <rPr>
        <sz val="10"/>
        <color indexed="8"/>
        <rFont val="Arial"/>
        <family val="2"/>
      </rPr>
      <t xml:space="preserve">La asignación se determinará con un valor del 1 al 10, en función de los factores de riesgo, considerando las siguientes escalas de valor:
</t>
    </r>
    <r>
      <rPr>
        <b/>
        <sz val="10"/>
        <color indexed="12"/>
        <rFont val="Arial"/>
        <family val="2"/>
      </rPr>
      <t xml:space="preserve">
</t>
    </r>
  </si>
  <si>
    <t>II.     Evaluación de Controles</t>
  </si>
  <si>
    <r>
      <rPr>
        <b/>
        <sz val="10"/>
        <color indexed="57"/>
        <rFont val="Arial"/>
        <family val="2"/>
      </rPr>
      <t>DESCRIPCIÓN DE CONTROLES EXISTENTES:</t>
    </r>
    <r>
      <rPr>
        <sz val="10"/>
        <rFont val="Arial"/>
        <family val="2"/>
      </rPr>
      <t xml:space="preserve"> Describir los controles existentes para administrar los factores de riesgo y, en su caso, para  sus efectos.</t>
    </r>
  </si>
  <si>
    <r>
      <rPr>
        <b/>
        <sz val="10"/>
        <color indexed="57"/>
        <rFont val="Arial"/>
        <family val="2"/>
      </rPr>
      <t>TIPO DE CONTROL:</t>
    </r>
    <r>
      <rPr>
        <sz val="10"/>
        <rFont val="Arial"/>
        <family val="2"/>
      </rPr>
      <t xml:space="preserve"> Determinar el tipo de control para cada uno de los factores de riesgo, según corresponda: Preventivo, Correctivo, Detectivo.</t>
    </r>
  </si>
  <si>
    <t>III.     Evaluación de Riesgos respecto a Controles</t>
  </si>
  <si>
    <r>
      <rPr>
        <b/>
        <sz val="10"/>
        <color indexed="57"/>
        <rFont val="Arial"/>
        <family val="2"/>
      </rPr>
      <t>VALORACIÓN FINAL DE RIESGOS  RESPECTO A CONTROLES:</t>
    </r>
    <r>
      <rPr>
        <sz val="10"/>
        <rFont val="Arial"/>
        <family val="2"/>
      </rPr>
      <t xml:space="preserve"> Se realizará la confronta de los resultados de la evaluación de riesgos y de controles, a fin de visualizar la máxima vulnerabilidad a que está expuesta la Institución de no responder adecuadamente ante ellos, considerando los siguientes aspectos:</t>
    </r>
  </si>
  <si>
    <t>*La valoración final del riesgo nunca podrá ser superior a la valoración inicial;
*Si todos los controles del riesgo son suficientes, la valoración final del riesgo deberá ser inferior  a la inicial;
*Si alguno de los controles del riesgo son deficientes, o se observa inexistencia de controles, la valoración final del riesgo deberá ser igual a la inicial, y
*La valoración final carecerá de validez cuando no considere la valoración inicial del impacto y de la probabilidad de ocurrencia del riesgo; la totalidad de los controles existentes y la etapa de evaluación de controles.</t>
  </si>
  <si>
    <t>IV.     Mapa de Riesgos Institucionales</t>
  </si>
  <si>
    <r>
      <rPr>
        <b/>
        <sz val="10"/>
        <color indexed="57"/>
        <rFont val="Arial"/>
        <family val="2"/>
      </rPr>
      <t>MAPA DE RIESGOS:</t>
    </r>
    <r>
      <rPr>
        <sz val="10"/>
        <color indexed="57"/>
        <rFont val="Arial"/>
        <family val="2"/>
      </rPr>
      <t xml:space="preserve"> </t>
    </r>
    <r>
      <rPr>
        <sz val="10"/>
        <rFont val="Arial"/>
        <family val="2"/>
      </rPr>
      <t>Se registrará automáticamente la ubicación del riesgo por cuadrante en la Matriz y se graficarán en el Mapa de Riesgos, una vez registrada la Valoración Final (Resultado de la evaluación del riesgo y controles).</t>
    </r>
  </si>
  <si>
    <r>
      <rPr>
        <b/>
        <sz val="10"/>
        <color indexed="57"/>
        <rFont val="Arial"/>
        <family val="2"/>
      </rPr>
      <t>ESTRATEGIAS PARA ADMINISTRAR EL RIESGO:</t>
    </r>
    <r>
      <rPr>
        <sz val="10"/>
        <color indexed="12"/>
        <rFont val="Arial"/>
        <family val="2"/>
      </rPr>
      <t xml:space="preserve"> </t>
    </r>
    <r>
      <rPr>
        <sz val="10"/>
        <rFont val="Arial"/>
        <family val="2"/>
      </rPr>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r>
  </si>
  <si>
    <r>
      <rPr>
        <b/>
        <sz val="10"/>
        <color indexed="57"/>
        <rFont val="Arial"/>
        <family val="2"/>
      </rPr>
      <t xml:space="preserve">NOTA: </t>
    </r>
    <r>
      <rPr>
        <b/>
        <sz val="10"/>
        <color indexed="17"/>
        <rFont val="Arial"/>
        <family val="2"/>
      </rPr>
      <t xml:space="preserve">
</t>
    </r>
    <r>
      <rPr>
        <b/>
        <sz val="10"/>
        <color indexed="17"/>
        <rFont val="Arial"/>
        <family val="2"/>
      </rPr>
      <t xml:space="preserve">
</t>
    </r>
    <r>
      <rPr>
        <sz val="10"/>
        <rFont val="Arial"/>
        <family val="2"/>
      </rPr>
      <t>El seguimiento al cumplimiento de las acciones de control comprometidas en el PTAR deberá realizarse periódicamente por el Coordinador de Control Interno y el Enlace de Administración de Riesgos para informar trimestralmente al Titular de la Institución el resultado, a través del Reporte de Avances Trimestral del PTAR, en terminos de lo dispuesto en el numeral 28 del Acuerdo.</t>
    </r>
  </si>
  <si>
    <r>
      <rPr>
        <b/>
        <sz val="10"/>
        <color indexed="17"/>
        <rFont val="Arial"/>
        <family val="2"/>
      </rPr>
      <t>CLASIFICACIÓN DEL RIESGO</t>
    </r>
    <r>
      <rPr>
        <sz val="10"/>
        <color indexed="17"/>
        <rFont val="Arial"/>
        <family val="2"/>
      </rPr>
      <t xml:space="preserve">: </t>
    </r>
    <r>
      <rPr>
        <sz val="10"/>
        <rFont val="Arial"/>
        <family val="2"/>
      </rPr>
      <t>S</t>
    </r>
    <r>
      <rPr>
        <sz val="10"/>
        <rFont val="Arial"/>
        <family val="2"/>
      </rPr>
      <t>eleccionar el tipo de riesgo de la lista desplegable, en congruencia con la descripción del mismo en: Sustantivo, Administrativo, Legal, Financiero, Presupuestal, de Servicios, de Seguridad, de Obra Pública, de Recursos Humanos, de Imagen, de TIC's, de Salud, de corrupción y otro.
En caso de elegir la opción "otro", se deberá escribir el tipo de riesgo que corresponde en la columna adjunta a la derecha, considerando que no sea de naturaleza similar a las opciones enunciadas.</t>
    </r>
  </si>
  <si>
    <r>
      <rPr>
        <b/>
        <sz val="10"/>
        <color indexed="17"/>
        <rFont val="Arial"/>
        <family val="2"/>
      </rPr>
      <t>FACTOR:</t>
    </r>
    <r>
      <rPr>
        <sz val="10"/>
        <color indexed="17"/>
        <rFont val="Arial"/>
        <family val="2"/>
      </rPr>
      <t xml:space="preserve"> </t>
    </r>
    <r>
      <rPr>
        <sz val="10"/>
        <rFont val="Arial"/>
        <family val="2"/>
      </rPr>
      <t>Describir</t>
    </r>
    <r>
      <rPr>
        <sz val="10"/>
        <rFont val="Arial"/>
        <family val="2"/>
      </rPr>
      <t xml:space="preserve"> la circunstancia, causa o situación interna y/o externa que aumenta la probabilidad de que un riesgo se  materialice.
</t>
    </r>
    <r>
      <rPr>
        <sz val="10"/>
        <color indexed="16"/>
        <rFont val="Arial"/>
        <family val="2"/>
      </rPr>
      <t>Se podrán incorporar como Maximo CINCO Factores.</t>
    </r>
  </si>
  <si>
    <t>INSTRUCTIVO DEL
FORMATO DE MATRIZ DE ADMINISTRACIÓN DE RIESGOS INSTITUCIONAL</t>
  </si>
  <si>
    <r>
      <rPr>
        <b/>
        <sz val="10"/>
        <color indexed="57"/>
        <rFont val="Arial"/>
        <family val="2"/>
      </rPr>
      <t xml:space="preserve">PERIODICIDAD:  </t>
    </r>
    <r>
      <rPr>
        <b/>
        <sz val="10"/>
        <rFont val="Arial"/>
        <family val="2"/>
      </rPr>
      <t>Anual.</t>
    </r>
  </si>
  <si>
    <r>
      <t>INFORMACIÓN GENERAL</t>
    </r>
    <r>
      <rPr>
        <sz val="12"/>
        <color indexed="8"/>
        <rFont val="Arial Narrow"/>
        <family val="2"/>
      </rPr>
      <t xml:space="preserve">
</t>
    </r>
    <r>
      <rPr>
        <sz val="12"/>
        <color indexed="16"/>
        <rFont val="Arial Narrow"/>
        <family val="2"/>
      </rPr>
      <t xml:space="preserve"> &gt;Los datos registrados en este apartado se vincularán automáticamente a la Matriz de Administración de Riesgos y se visualizarán en la parte superior del documento al imprimirlo&lt;</t>
    </r>
  </si>
  <si>
    <r>
      <rPr>
        <b/>
        <sz val="10"/>
        <color indexed="57"/>
        <rFont val="Arial"/>
        <family val="2"/>
      </rPr>
      <t>AÑO:</t>
    </r>
    <r>
      <rPr>
        <sz val="10"/>
        <rFont val="Arial"/>
        <family val="2"/>
      </rPr>
      <t xml:space="preserve"> Anotar el año [cuatro dígitos] en el que se integra la Matriz de Administración de Riesgos.</t>
    </r>
  </si>
  <si>
    <r>
      <rPr>
        <b/>
        <sz val="10"/>
        <color indexed="57"/>
        <rFont val="Arial"/>
        <family val="2"/>
      </rPr>
      <t>NÚMERO DE RIESGO</t>
    </r>
    <r>
      <rPr>
        <sz val="10"/>
        <color indexed="57"/>
        <rFont val="Arial"/>
        <family val="2"/>
      </rPr>
      <t>:</t>
    </r>
    <r>
      <rPr>
        <sz val="10"/>
        <color indexed="17"/>
        <rFont val="Arial"/>
        <family val="2"/>
      </rPr>
      <t xml:space="preserve"> </t>
    </r>
    <r>
      <rPr>
        <sz val="10"/>
        <rFont val="Arial"/>
        <family val="2"/>
      </rPr>
      <t>El número de riesgo se visualizará automáticamente y de forma consecutiva, una vez requisitados el apartado de "Información General", y la descripción del riesgo.
La estructura del número de riesgo se construirá con el año de captura del mismo y el número consecutivo asignado por la institución.</t>
    </r>
  </si>
  <si>
    <r>
      <rPr>
        <b/>
        <sz val="10"/>
        <color indexed="17"/>
        <rFont val="Arial"/>
        <family val="2"/>
      </rPr>
      <t>UNIDAD ADMINISTRATIVA:</t>
    </r>
    <r>
      <rPr>
        <sz val="10"/>
        <color indexed="8"/>
        <rFont val="Arial"/>
        <family val="2"/>
      </rPr>
      <t xml:space="preserve"> La Unidad Administrativa Responsable de administrar el riesgo identificado.</t>
    </r>
  </si>
  <si>
    <r>
      <rPr>
        <b/>
        <sz val="10"/>
        <color indexed="17"/>
        <rFont val="Arial"/>
        <family val="2"/>
      </rPr>
      <t>RIESGO</t>
    </r>
    <r>
      <rPr>
        <sz val="10"/>
        <color indexed="17"/>
        <rFont val="Arial"/>
        <family val="2"/>
      </rPr>
      <t>:</t>
    </r>
    <r>
      <rPr>
        <sz val="10"/>
        <rFont val="Arial"/>
        <family val="2"/>
      </rPr>
      <t xml:space="preserve"> Registrar el nombre del riesgo identificado por la institución.
</t>
    </r>
    <r>
      <rPr>
        <b/>
        <sz val="10"/>
        <color indexed="10"/>
        <rFont val="Arial"/>
        <family val="2"/>
      </rPr>
      <t>Nota: Un riesgo es un evento adverso e incierto (externo o interno) que derivado de la combinación de su probabilidad de ocurrencia y el posible impacto pudieran obstaculizar o impedir el logro de las metas y objetivos institucionales.</t>
    </r>
    <r>
      <rPr>
        <sz val="10"/>
        <color indexed="10"/>
        <rFont val="Arial"/>
        <family val="2"/>
      </rPr>
      <t xml:space="preserve">
</t>
    </r>
    <r>
      <rPr>
        <sz val="10"/>
        <color indexed="8"/>
        <rFont val="Arial"/>
        <family val="2"/>
      </rPr>
      <t xml:space="preserve">
En la descripción de los riesgo se deberá considerar la siguiente estructura general:</t>
    </r>
    <r>
      <rPr>
        <b/>
        <sz val="10"/>
        <color indexed="16"/>
        <rFont val="Arial"/>
        <family val="2"/>
      </rPr>
      <t xml:space="preserve">
</t>
    </r>
    <r>
      <rPr>
        <sz val="10"/>
        <color indexed="16"/>
        <rFont val="Arial"/>
        <family val="2"/>
      </rPr>
      <t xml:space="preserve">
</t>
    </r>
    <r>
      <rPr>
        <b/>
        <sz val="10"/>
        <color indexed="60"/>
        <rFont val="Arial"/>
        <family val="2"/>
      </rPr>
      <t>Ejemplo:</t>
    </r>
    <r>
      <rPr>
        <sz val="10"/>
        <color indexed="16"/>
        <rFont val="Arial"/>
        <family val="2"/>
      </rPr>
      <t xml:space="preserve">
</t>
    </r>
  </si>
  <si>
    <r>
      <rPr>
        <b/>
        <sz val="10"/>
        <color indexed="57"/>
        <rFont val="Arial"/>
        <family val="2"/>
      </rPr>
      <t>FACTOR:</t>
    </r>
    <r>
      <rPr>
        <sz val="10"/>
        <color indexed="17"/>
        <rFont val="Arial"/>
        <family val="2"/>
      </rPr>
      <t xml:space="preserve"> </t>
    </r>
    <r>
      <rPr>
        <sz val="10"/>
        <rFont val="Arial"/>
        <family val="2"/>
      </rPr>
      <t xml:space="preserve">Describir la circunstancia, causa o situación interna y/o externa que aumenta la probabilidad de que un riesgo se  materialice.
</t>
    </r>
    <r>
      <rPr>
        <sz val="10"/>
        <color indexed="10"/>
        <rFont val="Arial"/>
        <family val="2"/>
      </rPr>
      <t xml:space="preserve">
Se podrán incorporar en el formato como máximo CINCO factores.</t>
    </r>
  </si>
  <si>
    <r>
      <rPr>
        <b/>
        <i/>
        <u/>
        <sz val="10"/>
        <color indexed="60"/>
        <rFont val="Arial"/>
        <family val="2"/>
      </rPr>
      <t>Clasificación del Factor:</t>
    </r>
    <r>
      <rPr>
        <sz val="10"/>
        <rFont val="Arial"/>
        <family val="2"/>
      </rPr>
      <t xml:space="preserve">
</t>
    </r>
    <r>
      <rPr>
        <b/>
        <i/>
        <sz val="10"/>
        <color indexed="53"/>
        <rFont val="Arial"/>
        <family val="2"/>
      </rPr>
      <t>Humano</t>
    </r>
    <r>
      <rPr>
        <b/>
        <sz val="10"/>
        <color indexed="53"/>
        <rFont val="Arial"/>
        <family val="2"/>
      </rPr>
      <t>:</t>
    </r>
    <r>
      <rPr>
        <sz val="10"/>
        <color indexed="53"/>
        <rFont val="Arial"/>
        <family val="2"/>
      </rPr>
      <t xml:space="preserve"> </t>
    </r>
    <r>
      <rPr>
        <sz val="10"/>
        <rFont val="Arial"/>
        <family val="2"/>
      </rPr>
      <t xml:space="preserve">Se relacionan con las personas (internas o externas), que participan directa o indirectamente en los programas, proyectos, procesos, actividades o tareas.
</t>
    </r>
    <r>
      <rPr>
        <b/>
        <i/>
        <sz val="10"/>
        <color indexed="53"/>
        <rFont val="Arial"/>
        <family val="2"/>
      </rPr>
      <t>Financiero Presupuestal</t>
    </r>
    <r>
      <rPr>
        <b/>
        <sz val="10"/>
        <color indexed="53"/>
        <rFont val="Arial"/>
        <family val="2"/>
      </rPr>
      <t>:</t>
    </r>
    <r>
      <rPr>
        <sz val="10"/>
        <color indexed="53"/>
        <rFont val="Arial"/>
        <family val="2"/>
      </rPr>
      <t xml:space="preserve"> </t>
    </r>
    <r>
      <rPr>
        <sz val="10"/>
        <rFont val="Arial"/>
        <family val="2"/>
      </rPr>
      <t xml:space="preserve">Se refieren a los recursos financieros y presupuestales necesarios para el logro de metas y objetivos.
</t>
    </r>
    <r>
      <rPr>
        <b/>
        <i/>
        <sz val="10"/>
        <color indexed="53"/>
        <rFont val="Arial"/>
        <family val="2"/>
      </rPr>
      <t>Técnico-Administrativo</t>
    </r>
    <r>
      <rPr>
        <b/>
        <sz val="10"/>
        <color indexed="53"/>
        <rFont val="Arial"/>
        <family val="2"/>
      </rPr>
      <t>:</t>
    </r>
    <r>
      <rPr>
        <sz val="10"/>
        <rFont val="Arial"/>
        <family val="2"/>
      </rPr>
      <t xml:space="preserve"> Se vinculan con la estructura orgánica funcional, políticas, sistemas no informáticos, procedimientos, comunicación e información, que intervienen en la consecución de las metas y objetivos.
</t>
    </r>
    <r>
      <rPr>
        <b/>
        <i/>
        <sz val="10"/>
        <color indexed="53"/>
        <rFont val="Arial"/>
        <family val="2"/>
      </rPr>
      <t>TIC's</t>
    </r>
    <r>
      <rPr>
        <b/>
        <sz val="10"/>
        <color indexed="53"/>
        <rFont val="Arial"/>
        <family val="2"/>
      </rPr>
      <t>:</t>
    </r>
    <r>
      <rPr>
        <b/>
        <sz val="10"/>
        <rFont val="Arial"/>
        <family val="2"/>
      </rPr>
      <t xml:space="preserve"> </t>
    </r>
    <r>
      <rPr>
        <sz val="10"/>
        <rFont val="Arial"/>
        <family val="2"/>
      </rPr>
      <t xml:space="preserve">Se relacionan con los sistemas de información y comunicación automatizados.
</t>
    </r>
    <r>
      <rPr>
        <b/>
        <i/>
        <sz val="10"/>
        <color indexed="53"/>
        <rFont val="Arial"/>
        <family val="2"/>
      </rPr>
      <t>Material</t>
    </r>
    <r>
      <rPr>
        <b/>
        <sz val="10"/>
        <color indexed="53"/>
        <rFont val="Arial"/>
        <family val="2"/>
      </rPr>
      <t>:</t>
    </r>
    <r>
      <rPr>
        <sz val="10"/>
        <rFont val="Arial"/>
        <family val="2"/>
      </rPr>
      <t xml:space="preserve"> Se refieren a la Infraestructura y recursos materiales necesarios para el logro de las metas y objetivos.
</t>
    </r>
    <r>
      <rPr>
        <b/>
        <i/>
        <sz val="10"/>
        <color indexed="53"/>
        <rFont val="Arial"/>
        <family val="2"/>
      </rPr>
      <t>Normativo</t>
    </r>
    <r>
      <rPr>
        <b/>
        <sz val="10"/>
        <color indexed="53"/>
        <rFont val="Arial"/>
        <family val="2"/>
      </rPr>
      <t>:</t>
    </r>
    <r>
      <rPr>
        <sz val="10"/>
        <color indexed="53"/>
        <rFont val="Arial"/>
        <family val="2"/>
      </rPr>
      <t xml:space="preserve"> </t>
    </r>
    <r>
      <rPr>
        <sz val="10"/>
        <rFont val="Arial"/>
        <family val="2"/>
      </rPr>
      <t xml:space="preserve">Se vinculan con las leyes, reglamentos, normas y disposiciones que rigen la actuación de la organización en la consecución de las metas y objetivos.
</t>
    </r>
    <r>
      <rPr>
        <b/>
        <i/>
        <sz val="10"/>
        <color indexed="53"/>
        <rFont val="Arial"/>
        <family val="2"/>
      </rPr>
      <t>Entorno</t>
    </r>
    <r>
      <rPr>
        <b/>
        <sz val="10"/>
        <color indexed="53"/>
        <rFont val="Arial"/>
        <family val="2"/>
      </rPr>
      <t xml:space="preserve">: </t>
    </r>
    <r>
      <rPr>
        <sz val="10"/>
        <rFont val="Arial"/>
        <family val="2"/>
      </rPr>
      <t>Se refieren a las condiciones externas a la organización, que pueden incidir en el logro de las metas y objetivos.</t>
    </r>
  </si>
  <si>
    <r>
      <rPr>
        <b/>
        <sz val="10"/>
        <color indexed="57"/>
        <rFont val="Arial"/>
        <family val="2"/>
      </rPr>
      <t>DETERMINACIÓN DE SUFICIENCIA O DEFICIENCIA DEL CONTROL:</t>
    </r>
    <r>
      <rPr>
        <sz val="10"/>
        <rFont val="Arial"/>
        <family val="2"/>
      </rPr>
      <t xml:space="preserve"> Evaluar cada uno de los controles que se tienen implementados para administrar el riesgo, identificado lo siguiente:</t>
    </r>
  </si>
  <si>
    <r>
      <rPr>
        <b/>
        <sz val="10"/>
        <color indexed="57"/>
        <rFont val="Arial"/>
        <family val="2"/>
      </rPr>
      <t>RIESGO CONTROLADO SUFICIENTEMENTE:</t>
    </r>
    <r>
      <rPr>
        <sz val="10"/>
        <color indexed="57"/>
        <rFont val="Arial"/>
        <family val="2"/>
      </rPr>
      <t xml:space="preserve"> </t>
    </r>
    <r>
      <rPr>
        <sz val="10"/>
        <rFont val="Arial"/>
        <family val="2"/>
      </rPr>
      <t xml:space="preserve">Se registrará automáticamente, considerando la existencia de controles para cada factor y si estos son suficientes. 
La Celda en color </t>
    </r>
    <r>
      <rPr>
        <b/>
        <sz val="10"/>
        <rFont val="Arial"/>
        <family val="2"/>
      </rPr>
      <t xml:space="preserve">"Verde" </t>
    </r>
    <r>
      <rPr>
        <sz val="10"/>
        <rFont val="Arial"/>
        <family val="2"/>
      </rPr>
      <t xml:space="preserve">indica que el riesgo está controlado suficientemente.
La Celda en color </t>
    </r>
    <r>
      <rPr>
        <b/>
        <sz val="10"/>
        <rFont val="Arial"/>
        <family val="2"/>
      </rPr>
      <t xml:space="preserve">"Amarillo" </t>
    </r>
    <r>
      <rPr>
        <sz val="10"/>
        <rFont val="Arial"/>
        <family val="2"/>
      </rPr>
      <t>indica que alguno de los factores identificados no tiene controles y/o son deficientes.</t>
    </r>
  </si>
  <si>
    <r>
      <rPr>
        <b/>
        <sz val="12"/>
        <color indexed="8"/>
        <rFont val="Arial Narrow"/>
        <family val="2"/>
      </rPr>
      <t>PTAR</t>
    </r>
    <r>
      <rPr>
        <sz val="12"/>
        <color indexed="8"/>
        <rFont val="Arial Narrow"/>
        <family val="2"/>
      </rPr>
      <t xml:space="preserve">
</t>
    </r>
    <r>
      <rPr>
        <sz val="12"/>
        <color indexed="16"/>
        <rFont val="Arial Narrow"/>
        <family val="2"/>
      </rPr>
      <t xml:space="preserve">  &gt;Éste apartado se vincula automáticamente con la información registrada en la Matriz de Administración de Riesgos&lt;</t>
    </r>
  </si>
  <si>
    <r>
      <rPr>
        <b/>
        <sz val="10"/>
        <color indexed="57"/>
        <rFont val="Arial"/>
        <family val="2"/>
      </rPr>
      <t>NO. DE RIESGO; DESCRIPCIÓN DEL RIESGO; VALOR DE IMPACTO; VALOR DE PROBABILIDAD; CUADRANTE; ESTRATEGIA; NO. DE FACTOR; FACTOR DE RIESGO; DESCRIPCIÓN DE LA ACCIÓN DE CONTROL:</t>
    </r>
    <r>
      <rPr>
        <sz val="10"/>
        <color indexed="8"/>
        <rFont val="Arial"/>
        <family val="2"/>
      </rPr>
      <t xml:space="preserve"> La información de estos apartados, se visualizará automáticamente una vez requisitada la Matriz de Administración de Riesgos.</t>
    </r>
  </si>
  <si>
    <r>
      <rPr>
        <b/>
        <sz val="10"/>
        <color indexed="57"/>
        <rFont val="Arial"/>
        <family val="2"/>
      </rPr>
      <t>UNIDAD ADMINISTRATIVA:</t>
    </r>
    <r>
      <rPr>
        <b/>
        <sz val="10"/>
        <color indexed="17"/>
        <rFont val="Arial"/>
        <family val="2"/>
      </rPr>
      <t xml:space="preserve"> </t>
    </r>
    <r>
      <rPr>
        <sz val="10"/>
        <rFont val="Arial"/>
        <family val="2"/>
      </rPr>
      <t>Registrar el nombre de la Unidad Administrativa Responsable de administrar el riesgo identificado.</t>
    </r>
  </si>
  <si>
    <r>
      <rPr>
        <b/>
        <sz val="10"/>
        <color indexed="57"/>
        <rFont val="Arial"/>
        <family val="2"/>
      </rPr>
      <t>RESPONSABLE:</t>
    </r>
    <r>
      <rPr>
        <b/>
        <sz val="10"/>
        <color indexed="17"/>
        <rFont val="Arial"/>
        <family val="2"/>
      </rPr>
      <t xml:space="preserve"> </t>
    </r>
    <r>
      <rPr>
        <sz val="10"/>
        <rFont val="Arial"/>
        <family val="2"/>
      </rPr>
      <t>Registrar el nombre del servidor público que fungirá como representante de la Unidad Administrativa Responsable de administrar el riesgo identificado.</t>
    </r>
  </si>
  <si>
    <r>
      <rPr>
        <b/>
        <sz val="10"/>
        <color indexed="57"/>
        <rFont val="Arial"/>
        <family val="2"/>
      </rPr>
      <t>FECHA DE INICIO:</t>
    </r>
    <r>
      <rPr>
        <b/>
        <sz val="10"/>
        <color indexed="17"/>
        <rFont val="Arial"/>
        <family val="2"/>
      </rPr>
      <t xml:space="preserve"> </t>
    </r>
    <r>
      <rPr>
        <sz val="10"/>
        <color indexed="8"/>
        <rFont val="Arial"/>
        <family val="2"/>
      </rPr>
      <t xml:space="preserve">Establecer la fecha en la que se dará inicio el seguimiento a la acción de control comprometida para administrar el riesgo identificado.
</t>
    </r>
    <r>
      <rPr>
        <sz val="10"/>
        <color indexed="57"/>
        <rFont val="Arial"/>
        <family val="2"/>
      </rPr>
      <t xml:space="preserve">
</t>
    </r>
    <r>
      <rPr>
        <b/>
        <sz val="10"/>
        <color indexed="57"/>
        <rFont val="Arial"/>
        <family val="2"/>
      </rPr>
      <t>FECHA DE TÉRMINO:</t>
    </r>
    <r>
      <rPr>
        <b/>
        <sz val="10"/>
        <color indexed="17"/>
        <rFont val="Arial"/>
        <family val="2"/>
      </rPr>
      <t xml:space="preserve"> </t>
    </r>
    <r>
      <rPr>
        <sz val="10"/>
        <color indexed="8"/>
        <rFont val="Arial"/>
        <family val="2"/>
      </rPr>
      <t>Establecer la fecha en la que se concluirá el seguimiento a la acción de control comprometida para administrar el riesgo identificado.</t>
    </r>
  </si>
  <si>
    <r>
      <rPr>
        <b/>
        <sz val="10"/>
        <color indexed="57"/>
        <rFont val="Arial"/>
        <family val="2"/>
      </rPr>
      <t>MEDIOS DE VERIFICACIÓN:</t>
    </r>
    <r>
      <rPr>
        <b/>
        <sz val="10"/>
        <color indexed="17"/>
        <rFont val="Arial"/>
        <family val="2"/>
      </rPr>
      <t xml:space="preserve"> </t>
    </r>
    <r>
      <rPr>
        <sz val="10"/>
        <rFont val="Arial"/>
        <family val="2"/>
      </rPr>
      <t>Definir los documentos físicos y/o electrónico que acrediten la implementación de las acciones de control comprometidas en el Programa de Trabajo de Administración de Riesgos.</t>
    </r>
  </si>
  <si>
    <r>
      <t xml:space="preserve">El Formato está elaborado en </t>
    </r>
    <r>
      <rPr>
        <i/>
        <sz val="10"/>
        <rFont val="Arial"/>
        <family val="2"/>
      </rPr>
      <t>Microsoft Office Excel</t>
    </r>
    <r>
      <rPr>
        <sz val="10"/>
        <rFont val="Arial"/>
        <family val="2"/>
      </rPr>
      <t xml:space="preserve"> 2003, e incluye fórmulas que vinculan la información registrada en los apartados: "Información General", "Matriz", "Mapa" y "PTAR" para facilitar su llenado. 
Cuenta con espacio disponible para registrar hasta 20 Riesgos.
</t>
    </r>
    <r>
      <rPr>
        <b/>
        <u/>
        <sz val="10"/>
        <color indexed="10"/>
        <rFont val="Arial"/>
        <family val="2"/>
      </rPr>
      <t>Para un adecuado funcionamiento del Formato, se solicita evitar insertar y/o eliminar filas y columnas.</t>
    </r>
  </si>
  <si>
    <t>I.     EVALUACIÓN DE RIESGOS</t>
  </si>
  <si>
    <t>Una vez registrado el factor de riesgo, en las columnas de la derecha se deberá indicar su clasificación y el tipo, seleccionando de las listas las siguientes opciones:</t>
  </si>
  <si>
    <r>
      <rPr>
        <b/>
        <sz val="10"/>
        <color indexed="57"/>
        <rFont val="Arial"/>
        <family val="2"/>
      </rPr>
      <t>VALORACIÓN INICIAL:</t>
    </r>
    <r>
      <rPr>
        <sz val="10"/>
        <color indexed="57"/>
        <rFont val="Arial"/>
        <family val="2"/>
      </rPr>
      <t xml:space="preserve">  </t>
    </r>
    <r>
      <rPr>
        <sz val="10"/>
        <rFont val="Arial"/>
        <family val="2"/>
      </rPr>
      <t>La valoración del grado de impacto y de la probabilidad de ocurrencia deberá realizarse antes de la evaluación de controles. Se determinará sin considerar los controles existentes para administrar los riesgos, a fin de visualizar la máxima vulnerabilidad a que está expuesta la Institución de no responder ante ellos adecuadamente.</t>
    </r>
  </si>
  <si>
    <r>
      <rPr>
        <b/>
        <sz val="10"/>
        <color indexed="57"/>
        <rFont val="Arial"/>
        <family val="2"/>
      </rPr>
      <t>TIENE CONTROLES:</t>
    </r>
    <r>
      <rPr>
        <sz val="10"/>
        <rFont val="Arial"/>
        <family val="2"/>
      </rPr>
      <t xml:space="preserve"> Determinar si existen o no los controles para cada uno de los factores de riesgo y, en su caso, para sus efectos.
Al seleccionar la opción "SI" de la lista desplegable, se visualizarán las columnas de la derecha para requisitar la información de hasta CINCO controles por factor.</t>
    </r>
  </si>
  <si>
    <r>
      <rPr>
        <b/>
        <i/>
        <u/>
        <sz val="10"/>
        <color indexed="53"/>
        <rFont val="Arial"/>
        <family val="2"/>
      </rPr>
      <t>Deficiencia:</t>
    </r>
    <r>
      <rPr>
        <sz val="10"/>
        <color indexed="53"/>
        <rFont val="Arial"/>
        <family val="2"/>
      </rPr>
      <t xml:space="preserve"> </t>
    </r>
    <r>
      <rPr>
        <sz val="10"/>
        <rFont val="Arial"/>
        <family val="2"/>
      </rPr>
      <t xml:space="preserve">Cuando no reúna alguna de las siguientes condiciones:
• Está </t>
    </r>
    <r>
      <rPr>
        <b/>
        <i/>
        <sz val="10"/>
        <rFont val="Arial"/>
        <family val="2"/>
      </rPr>
      <t>documentado</t>
    </r>
    <r>
      <rPr>
        <sz val="10"/>
        <rFont val="Arial"/>
        <family val="2"/>
      </rPr>
      <t xml:space="preserve">: Que se encuentra descrito.
• Está </t>
    </r>
    <r>
      <rPr>
        <b/>
        <i/>
        <sz val="10"/>
        <rFont val="Arial"/>
        <family val="2"/>
      </rPr>
      <t>formalizado</t>
    </r>
    <r>
      <rPr>
        <sz val="10"/>
        <rFont val="Arial"/>
        <family val="2"/>
      </rPr>
      <t xml:space="preserve">: Se encuentra autorizado por servidor público facultado.
• Se </t>
    </r>
    <r>
      <rPr>
        <b/>
        <i/>
        <sz val="10"/>
        <rFont val="Arial"/>
        <family val="2"/>
      </rPr>
      <t>aplica</t>
    </r>
    <r>
      <rPr>
        <sz val="10"/>
        <rFont val="Arial"/>
        <family val="2"/>
      </rPr>
      <t xml:space="preserve">: Se ejecuta consistentemente el control, y
• Es </t>
    </r>
    <r>
      <rPr>
        <b/>
        <i/>
        <sz val="10"/>
        <rFont val="Arial"/>
        <family val="2"/>
      </rPr>
      <t>efectivo</t>
    </r>
    <r>
      <rPr>
        <sz val="10"/>
        <rFont val="Arial"/>
        <family val="2"/>
      </rPr>
      <t xml:space="preserve">. Cuando se incide en el factor de riesgo, para disminuir la probabilidad  de ocurrencia.
</t>
    </r>
    <r>
      <rPr>
        <i/>
        <u/>
        <sz val="10"/>
        <color indexed="53"/>
        <rFont val="Arial"/>
        <family val="2"/>
      </rPr>
      <t xml:space="preserve">
</t>
    </r>
    <r>
      <rPr>
        <b/>
        <i/>
        <u/>
        <sz val="10"/>
        <color indexed="53"/>
        <rFont val="Arial"/>
        <family val="2"/>
      </rPr>
      <t>Suficiencia:</t>
    </r>
    <r>
      <rPr>
        <i/>
        <u/>
        <sz val="10"/>
        <color indexed="53"/>
        <rFont val="Arial"/>
        <family val="2"/>
      </rPr>
      <t xml:space="preserve"> </t>
    </r>
    <r>
      <rPr>
        <sz val="10"/>
        <rFont val="Arial"/>
        <family val="2"/>
      </rPr>
      <t xml:space="preserve">Cuando se cumplen todos los requisitos anteriores y se cuenta con el número adecuado de controles por cada factor de riesgo.
</t>
    </r>
    <r>
      <rPr>
        <sz val="10"/>
        <color indexed="10"/>
        <rFont val="Arial"/>
        <family val="2"/>
      </rPr>
      <t xml:space="preserve">
</t>
    </r>
    <r>
      <rPr>
        <b/>
        <sz val="10"/>
        <color indexed="53"/>
        <rFont val="Arial"/>
        <family val="2"/>
      </rPr>
      <t>El riesgo es considerado controlado suficientemente, cuando todos sus factores cuentan con controles adecuados.</t>
    </r>
    <r>
      <rPr>
        <sz val="10"/>
        <rFont val="Arial"/>
        <family val="2"/>
      </rPr>
      <t xml:space="preserve">
</t>
    </r>
  </si>
  <si>
    <r>
      <rPr>
        <b/>
        <sz val="10"/>
        <color indexed="57"/>
        <rFont val="Arial"/>
        <family val="2"/>
      </rPr>
      <t xml:space="preserve">ACCIONES: </t>
    </r>
    <r>
      <rPr>
        <sz val="10"/>
        <rFont val="Arial"/>
        <family val="2"/>
      </rPr>
      <t>Describir las acciones de control para administrar los riesgos, a partir de las estrategias determinadas para los factores de riesgo.</t>
    </r>
    <r>
      <rPr>
        <sz val="10"/>
        <color indexed="10"/>
        <rFont val="Arial"/>
        <family val="2"/>
      </rPr>
      <t xml:space="preserve">
</t>
    </r>
    <r>
      <rPr>
        <sz val="10"/>
        <color indexed="8"/>
        <rFont val="Arial"/>
        <family val="2"/>
      </rPr>
      <t/>
    </r>
  </si>
  <si>
    <r>
      <rPr>
        <b/>
        <sz val="10"/>
        <color indexed="53"/>
        <rFont val="Arial"/>
        <family val="2"/>
      </rPr>
      <t xml:space="preserve">
1. Evitar el riesgo</t>
    </r>
    <r>
      <rPr>
        <sz val="10"/>
        <rFont val="Arial"/>
        <family val="2"/>
      </rPr>
      <t xml:space="preserve">.- 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
</t>
    </r>
    <r>
      <rPr>
        <b/>
        <sz val="10"/>
        <color indexed="53"/>
        <rFont val="Arial"/>
        <family val="2"/>
      </rPr>
      <t>2. Reducir el riesgo</t>
    </r>
    <r>
      <rPr>
        <sz val="10"/>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
</t>
    </r>
    <r>
      <rPr>
        <b/>
        <sz val="10"/>
        <color indexed="53"/>
        <rFont val="Arial"/>
        <family val="2"/>
      </rPr>
      <t>3. Asumir el riesgo</t>
    </r>
    <r>
      <rPr>
        <sz val="10"/>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0"/>
        <color indexed="53"/>
        <rFont val="Arial"/>
        <family val="2"/>
      </rPr>
      <t>4. Transferir el riesgo</t>
    </r>
    <r>
      <rPr>
        <sz val="10"/>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 Protección o cobertura: Cuando la acción que se realiza para reducir la exposición a una pérdida, obliga también a renunciar a la posibilidad de una ganancia.
• Aseguramiento: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 Diversificación: Implica mantener cantidades similares de muchos activos riesgosos en lugar de concentrar toda la inversión en uno sólo, en consecuencia la diversificación reduce la exposición al riesgo de un activo individual.
</t>
    </r>
    <r>
      <rPr>
        <b/>
        <sz val="10"/>
        <color indexed="53"/>
        <rFont val="Arial"/>
        <family val="2"/>
      </rPr>
      <t>5. Compartir el riesgo</t>
    </r>
    <r>
      <rPr>
        <sz val="10"/>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
Para los </t>
    </r>
    <r>
      <rPr>
        <b/>
        <sz val="10"/>
        <color indexed="10"/>
        <rFont val="Arial"/>
        <family val="2"/>
      </rPr>
      <t>riesgos de corrupción</t>
    </r>
    <r>
      <rPr>
        <sz val="10"/>
        <rFont val="Arial"/>
        <family val="2"/>
      </rPr>
      <t xml:space="preserve"> que hayan identificado las instituciones, éstas deberán </t>
    </r>
    <r>
      <rPr>
        <b/>
        <sz val="10"/>
        <color indexed="10"/>
        <rFont val="Arial"/>
        <family val="2"/>
      </rPr>
      <t>contemplar solamente las estrategias de evitar y reducir el riesgo</t>
    </r>
    <r>
      <rPr>
        <sz val="10"/>
        <rFont val="Arial"/>
        <family val="2"/>
      </rPr>
      <t xml:space="preserve">, toda vez que los riesgos de corrupción son inaceptables e intolerables, en tanto que lesionan la imagen, la credibilidad y la transparencia de  las Instituciones. 
</t>
    </r>
  </si>
  <si>
    <r>
      <rPr>
        <b/>
        <sz val="10"/>
        <color indexed="57"/>
        <rFont val="Arial"/>
        <family val="2"/>
      </rPr>
      <t>CLASIFICACIÓN DEL RIESGO</t>
    </r>
    <r>
      <rPr>
        <sz val="10"/>
        <color indexed="57"/>
        <rFont val="Arial"/>
        <family val="2"/>
      </rPr>
      <t>:</t>
    </r>
    <r>
      <rPr>
        <sz val="10"/>
        <color indexed="17"/>
        <rFont val="Arial"/>
        <family val="2"/>
      </rPr>
      <t xml:space="preserve"> </t>
    </r>
    <r>
      <rPr>
        <sz val="10"/>
        <rFont val="Arial"/>
        <family val="2"/>
      </rPr>
      <t>Seleccionar el tipo de riesgo, en congruencia con la descripción del mismo: Sustantivo, Administrativo, Legal, Financiero, Presupuestal, de Servicios, de Seguridad, de Obra Pública, de Recursos Humanos, de Imagen, de TIC's, de Salud, de corrupción y otros.
En caso de elegir la opción "otros", se deberá registrar el tipo de riesgo que corresponde en la columna adjunta a la derecha, considerando que no sea de naturaleza similar a las opciones indicadas.</t>
    </r>
  </si>
  <si>
    <t>48 Cultura</t>
  </si>
  <si>
    <r>
      <rPr>
        <b/>
        <sz val="12"/>
        <color indexed="8"/>
        <rFont val="Arial Narrow"/>
        <family val="2"/>
      </rPr>
      <t>MATRIZ</t>
    </r>
    <r>
      <rPr>
        <sz val="12"/>
        <color indexed="8"/>
        <rFont val="Arial Narrow"/>
        <family val="2"/>
      </rPr>
      <t xml:space="preserve">
</t>
    </r>
    <r>
      <rPr>
        <sz val="12"/>
        <color indexed="16"/>
        <rFont val="Arial Narrow"/>
        <family val="2"/>
      </rPr>
      <t>&gt;Los datos registrados en este apartado se vincularán automáticamente al Mapa y al Programa de Trabajo de Administración de Riesgos&lt;</t>
    </r>
  </si>
  <si>
    <r>
      <rPr>
        <b/>
        <sz val="10"/>
        <color indexed="17"/>
        <rFont val="Arial"/>
        <family val="2"/>
      </rPr>
      <t>DESCRIPCIÓN DE LA ESTRATEGIA, OBJETIVO, META O PROCESO:</t>
    </r>
    <r>
      <rPr>
        <sz val="10"/>
        <color indexed="8"/>
        <rFont val="Arial"/>
        <family val="2"/>
      </rPr>
      <t xml:space="preserve"> Describir brevemente la Estrategia, el Objetivo, la Meta o el Proceso prioritario al que esté alineado el riesgo identificado, según corresponda.</t>
    </r>
  </si>
  <si>
    <r>
      <rPr>
        <b/>
        <sz val="10"/>
        <color indexed="57"/>
        <rFont val="Arial"/>
        <family val="2"/>
      </rPr>
      <t>NIVEL DE DECISIÓN DEL RIESGO</t>
    </r>
    <r>
      <rPr>
        <b/>
        <sz val="10"/>
        <color indexed="17"/>
        <rFont val="Arial"/>
        <family val="2"/>
      </rPr>
      <t>:</t>
    </r>
    <r>
      <rPr>
        <sz val="10"/>
        <color indexed="8"/>
        <rFont val="Arial"/>
        <family val="2"/>
      </rPr>
      <t xml:space="preserve"> Identificar el nivel de exposición del riesgo en caso de su materialización: Estratégico, Directivo, Operativo.</t>
    </r>
  </si>
  <si>
    <r>
      <rPr>
        <b/>
        <sz val="10"/>
        <color indexed="57"/>
        <rFont val="Arial"/>
        <family val="2"/>
      </rPr>
      <t>RESULTADO DE LA DETERMINACIÓN DEL CONTROL</t>
    </r>
    <r>
      <rPr>
        <sz val="10"/>
        <color indexed="57"/>
        <rFont val="Arial"/>
        <family val="2"/>
      </rPr>
      <t>:</t>
    </r>
    <r>
      <rPr>
        <sz val="10"/>
        <rFont val="Arial"/>
        <family val="2"/>
      </rPr>
      <t xml:space="preserve"> Se registrará automáticamente al momento de responder "SI" el control cumple o "NO" con las condiciones necesarias, determinando si es </t>
    </r>
    <r>
      <rPr>
        <b/>
        <sz val="10"/>
        <rFont val="Arial"/>
        <family val="2"/>
      </rPr>
      <t>suficiente</t>
    </r>
    <r>
      <rPr>
        <sz val="10"/>
        <rFont val="Arial"/>
        <family val="2"/>
      </rPr>
      <t xml:space="preserve"> o </t>
    </r>
    <r>
      <rPr>
        <b/>
        <sz val="10"/>
        <rFont val="Arial"/>
        <family val="2"/>
      </rPr>
      <t>deficiente</t>
    </r>
    <r>
      <rPr>
        <sz val="10"/>
        <rFont val="Arial"/>
        <family val="2"/>
      </rPr>
      <t>.</t>
    </r>
  </si>
  <si>
    <t>DGV</t>
  </si>
  <si>
    <r>
      <t>I</t>
    </r>
    <r>
      <rPr>
        <b/>
        <sz val="10"/>
        <color indexed="18"/>
        <rFont val="Verdana"/>
        <family val="2"/>
      </rPr>
      <t>NSTITUCIÓN O MUNICIPIO:</t>
    </r>
  </si>
  <si>
    <t>INSTITUCIÓN O MUNICIPIO:</t>
  </si>
  <si>
    <r>
      <rPr>
        <b/>
        <sz val="10"/>
        <color indexed="57"/>
        <rFont val="Arial"/>
        <family val="2"/>
      </rPr>
      <t>PLAZO DE ENTREGA</t>
    </r>
    <r>
      <rPr>
        <sz val="10"/>
        <color indexed="57"/>
        <rFont val="Arial"/>
        <family val="2"/>
      </rPr>
      <t xml:space="preserve">: </t>
    </r>
    <r>
      <rPr>
        <sz val="10"/>
        <rFont val="Arial"/>
        <family val="2"/>
      </rPr>
      <t xml:space="preserve"> La Matriz, Mapa y Programa de Trabajo de Administración de Riesgos, se presentará en la Primera Sesión Ordinaria del Comité de Control y Desempeño Institucional (COCODI).
</t>
    </r>
  </si>
  <si>
    <r>
      <rPr>
        <b/>
        <sz val="10"/>
        <color indexed="57"/>
        <rFont val="Arial"/>
        <family val="2"/>
      </rPr>
      <t>OBJETIVO DEL FORMATO</t>
    </r>
    <r>
      <rPr>
        <sz val="10"/>
        <color indexed="57"/>
        <rFont val="Arial"/>
        <family val="2"/>
      </rPr>
      <t xml:space="preserve">: </t>
    </r>
    <r>
      <rPr>
        <sz val="10"/>
        <rFont val="Arial"/>
        <family val="2"/>
      </rPr>
      <t>Apoyar y orientar a las instituciones y municipios, en la identificación, establecimiento y aplicación de la metodología de administración de riesgos.</t>
    </r>
  </si>
  <si>
    <t>Riegos de Corrupción: En la identificación de los Riesgos de corrupción se podrá aplicar la metodología general de administración de riesgos</t>
  </si>
  <si>
    <r>
      <rPr>
        <b/>
        <sz val="10"/>
        <color indexed="57"/>
        <rFont val="Arial"/>
        <family val="2"/>
      </rPr>
      <t>INSTITUCIÓN O MUNICIPIO:</t>
    </r>
    <r>
      <rPr>
        <b/>
        <sz val="10"/>
        <color indexed="12"/>
        <rFont val="Arial"/>
        <family val="2"/>
      </rPr>
      <t xml:space="preserve"> </t>
    </r>
    <r>
      <rPr>
        <sz val="10"/>
        <rFont val="Arial"/>
        <family val="2"/>
      </rPr>
      <t>Incorporar el nombre de la dependencia, órgano administrativo desconcentrado, entidad o municipio, de que se trate.</t>
    </r>
  </si>
  <si>
    <r>
      <rPr>
        <b/>
        <sz val="10"/>
        <color indexed="57"/>
        <rFont val="Arial"/>
        <family val="2"/>
      </rPr>
      <t>TITULAR DE LA INSTITUCIÓN:</t>
    </r>
    <r>
      <rPr>
        <sz val="10"/>
        <rFont val="Arial"/>
        <family val="2"/>
      </rPr>
      <t xml:space="preserve"> Registrar el nombre del Titular de la institución o Presidente Municipal, quien aprobará con su firma autógrafa la Matriz de Administración de Riesgos.</t>
    </r>
  </si>
  <si>
    <r>
      <rPr>
        <b/>
        <sz val="10"/>
        <color indexed="57"/>
        <rFont val="Arial"/>
        <family val="2"/>
      </rPr>
      <t>COORDINADOR DE CONTROL INTERNO:</t>
    </r>
    <r>
      <rPr>
        <sz val="10"/>
        <rFont val="Arial"/>
        <family val="2"/>
      </rPr>
      <t xml:space="preserve"> Registrar el nombre del Coordinador de Control Interno designado por el Titular de la institución o Presidente Municipal, para coordinar y supervisar el proceso de admnistración de riesgos.</t>
    </r>
  </si>
  <si>
    <r>
      <rPr>
        <b/>
        <sz val="10"/>
        <color indexed="57"/>
        <rFont val="Arial"/>
        <family val="2"/>
      </rPr>
      <t>ENLACE DE ADMINISTRACIÓN DE RIESGOS:</t>
    </r>
    <r>
      <rPr>
        <sz val="10"/>
        <rFont val="Arial"/>
        <family val="2"/>
      </rPr>
      <t xml:space="preserve"> Registrar el nombre del Enlace de Administración de Riesgos designado por el Coordinador de Control Interno de la institución, para la integración del proceso de admnistración de riesgos.</t>
    </r>
  </si>
  <si>
    <r>
      <t>T</t>
    </r>
    <r>
      <rPr>
        <sz val="13"/>
        <color indexed="18"/>
        <rFont val="Verdana"/>
        <family val="2"/>
      </rPr>
      <t xml:space="preserve">itular de la </t>
    </r>
    <r>
      <rPr>
        <sz val="14"/>
        <color indexed="18"/>
        <rFont val="Verdana"/>
        <family val="2"/>
      </rPr>
      <t>I</t>
    </r>
    <r>
      <rPr>
        <sz val="13"/>
        <color indexed="18"/>
        <rFont val="Verdana"/>
        <family val="2"/>
      </rPr>
      <t>nstitución</t>
    </r>
    <r>
      <rPr>
        <sz val="14"/>
        <color indexed="18"/>
        <rFont val="Verdana"/>
        <family val="2"/>
      </rPr>
      <t xml:space="preserve"> o Presidente Municipal</t>
    </r>
  </si>
  <si>
    <t>Titular de la Institución o Presidente Municipal:</t>
  </si>
  <si>
    <t>Municipio de Tulancingo de Bravo</t>
  </si>
  <si>
    <t>C. Lorena García Cázares</t>
  </si>
  <si>
    <t>L.C. José María Guevara Hernández</t>
  </si>
  <si>
    <t>Lic. Rodolfo Márquez Mercado</t>
  </si>
  <si>
    <t>Insuficente</t>
  </si>
  <si>
    <t>Oficios</t>
  </si>
  <si>
    <t>Dirección de Egreso</t>
  </si>
  <si>
    <t>Control de combustible</t>
  </si>
  <si>
    <t>Falta de coordinación de las áreas solicitantes en la entrega de las bitacoras.</t>
  </si>
  <si>
    <t xml:space="preserve">Atraso en el registro del proceso en el sistema SIACOR. 
Observaciones por los entes fiscalizadores. </t>
  </si>
  <si>
    <t>Se retiene el combustible del área solicitante hasta que esta cumpla con la entrega de sus bitacoras correctamente</t>
  </si>
  <si>
    <t>La bitacora de combustible si no esta correctamente elaborada esta sera regresada hasta que cumpla su elaboración correcta</t>
  </si>
  <si>
    <t>Dirección de Egresos</t>
  </si>
  <si>
    <t>L.C. Lizbeth Tello Martinez</t>
  </si>
  <si>
    <t>Comprobación incorrecta por parte de los operativos de las areas solicitantes.</t>
  </si>
  <si>
    <t>Dirigir un Oficio a todas las areas solicitantes informando que su bitacora debera ser entregada en tiempo y forma para la autorización del combustible solicitado.</t>
  </si>
  <si>
    <t>Bitacoras de combustible entregadas incompletas e impuntualmente por parte de las areas solicitantes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</si>
</sst>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m/yyyy\ hh:mm"/>
  </numFmts>
  <fonts count="106" x14ac:knownFonts="1">
    <font>
      <sz val="11"/>
      <color theme="1"/>
      <name val="Calibri"/>
      <family val="2"/>
      <scheme val="minor"/>
    </font>
    <font>
      <sz val="10"/>
      <name val="Arial"/>
      <family val="2"/>
    </font>
    <font>
      <sz val="8"/>
      <name val="Arial"/>
      <family val="2"/>
    </font>
    <font>
      <b/>
      <sz val="10"/>
      <name val="Arial"/>
      <family val="2"/>
    </font>
    <font>
      <sz val="10"/>
      <color indexed="10"/>
      <name val="Arial"/>
      <family val="2"/>
    </font>
    <font>
      <sz val="10"/>
      <name val="Arial"/>
      <family val="2"/>
    </font>
    <font>
      <b/>
      <sz val="14"/>
      <color indexed="8"/>
      <name val="Arial"/>
      <family val="2"/>
    </font>
    <font>
      <b/>
      <sz val="8"/>
      <color indexed="81"/>
      <name val="Tahoma"/>
      <family val="2"/>
    </font>
    <font>
      <b/>
      <sz val="10"/>
      <color indexed="16"/>
      <name val="Arial"/>
      <family val="2"/>
    </font>
    <font>
      <b/>
      <sz val="10"/>
      <color indexed="12"/>
      <name val="Arial"/>
      <family val="2"/>
    </font>
    <font>
      <sz val="10"/>
      <color indexed="16"/>
      <name val="Arial"/>
      <family val="2"/>
    </font>
    <font>
      <i/>
      <sz val="10"/>
      <name val="Arial"/>
      <family val="2"/>
    </font>
    <font>
      <sz val="10"/>
      <color indexed="8"/>
      <name val="Arial"/>
      <family val="2"/>
    </font>
    <font>
      <b/>
      <sz val="10"/>
      <color indexed="8"/>
      <name val="Arial"/>
      <family val="2"/>
    </font>
    <font>
      <b/>
      <sz val="10"/>
      <color indexed="10"/>
      <name val="Copperplate Gothic Light"/>
      <family val="2"/>
    </font>
    <font>
      <b/>
      <sz val="12"/>
      <color indexed="8"/>
      <name val="Arial"/>
      <family val="2"/>
    </font>
    <font>
      <sz val="10"/>
      <color indexed="12"/>
      <name val="Arial"/>
      <family val="2"/>
    </font>
    <font>
      <b/>
      <sz val="10"/>
      <color indexed="10"/>
      <name val="Arial"/>
      <family val="2"/>
    </font>
    <font>
      <sz val="14"/>
      <name val="Arial"/>
      <family val="2"/>
    </font>
    <font>
      <sz val="12"/>
      <name val="Times New Roman"/>
      <family val="1"/>
    </font>
    <font>
      <b/>
      <sz val="10.5"/>
      <name val="Arial"/>
      <family val="2"/>
    </font>
    <font>
      <sz val="10.5"/>
      <name val="Arial"/>
      <family val="2"/>
    </font>
    <font>
      <b/>
      <sz val="13"/>
      <color indexed="18"/>
      <name val="Verdana"/>
      <family val="2"/>
    </font>
    <font>
      <sz val="11"/>
      <color indexed="8"/>
      <name val="Arial"/>
      <family val="2"/>
    </font>
    <font>
      <b/>
      <sz val="11"/>
      <name val="Arial"/>
      <family val="2"/>
    </font>
    <font>
      <b/>
      <sz val="13"/>
      <name val="Arial"/>
      <family val="2"/>
    </font>
    <font>
      <b/>
      <sz val="13"/>
      <color indexed="9"/>
      <name val="Arial"/>
      <family val="2"/>
    </font>
    <font>
      <sz val="13"/>
      <name val="Arial"/>
      <family val="2"/>
    </font>
    <font>
      <sz val="11"/>
      <name val="Arial"/>
      <family val="2"/>
    </font>
    <font>
      <b/>
      <sz val="14"/>
      <name val="Arial"/>
      <family val="2"/>
    </font>
    <font>
      <b/>
      <sz val="8"/>
      <color indexed="16"/>
      <name val="Tahoma"/>
      <family val="2"/>
    </font>
    <font>
      <b/>
      <sz val="10"/>
      <color indexed="18"/>
      <name val="Verdana"/>
      <family val="2"/>
    </font>
    <font>
      <b/>
      <sz val="8"/>
      <color indexed="12"/>
      <name val="Tahoma"/>
      <family val="2"/>
    </font>
    <font>
      <b/>
      <sz val="10"/>
      <color indexed="18"/>
      <name val="Copperplate Gothic Light"/>
      <family val="2"/>
    </font>
    <font>
      <b/>
      <i/>
      <sz val="10"/>
      <name val="Arial"/>
      <family val="2"/>
    </font>
    <font>
      <b/>
      <i/>
      <u/>
      <sz val="10"/>
      <name val="Arial"/>
      <family val="2"/>
    </font>
    <font>
      <b/>
      <sz val="12"/>
      <color indexed="8"/>
      <name val="Calibri"/>
      <family val="2"/>
    </font>
    <font>
      <sz val="16"/>
      <color indexed="9"/>
      <name val="Arial"/>
      <family val="2"/>
    </font>
    <font>
      <b/>
      <sz val="13"/>
      <color indexed="18"/>
      <name val="Arial"/>
      <family val="2"/>
    </font>
    <font>
      <b/>
      <sz val="11"/>
      <color indexed="18"/>
      <name val="Arial"/>
      <family val="2"/>
    </font>
    <font>
      <sz val="10"/>
      <color indexed="22"/>
      <name val="Arial"/>
      <family val="2"/>
    </font>
    <font>
      <sz val="13"/>
      <color indexed="18"/>
      <name val="Verdana"/>
      <family val="2"/>
    </font>
    <font>
      <sz val="14"/>
      <color indexed="18"/>
      <name val="Verdana"/>
      <family val="2"/>
    </font>
    <font>
      <sz val="13"/>
      <color indexed="8"/>
      <name val="Calibri"/>
      <family val="2"/>
    </font>
    <font>
      <sz val="11"/>
      <color indexed="8"/>
      <name val="Calibri"/>
      <family val="2"/>
    </font>
    <font>
      <sz val="12"/>
      <name val="Arial"/>
      <family val="2"/>
    </font>
    <font>
      <b/>
      <sz val="12"/>
      <color indexed="16"/>
      <name val="Tahoma"/>
      <family val="2"/>
    </font>
    <font>
      <b/>
      <sz val="12"/>
      <color indexed="81"/>
      <name val="Tahoma"/>
      <family val="2"/>
    </font>
    <font>
      <sz val="12"/>
      <color indexed="41"/>
      <name val="Arial"/>
      <family val="2"/>
    </font>
    <font>
      <b/>
      <sz val="11"/>
      <color indexed="81"/>
      <name val="Tahoma"/>
      <family val="2"/>
    </font>
    <font>
      <b/>
      <sz val="11"/>
      <color indexed="12"/>
      <name val="Tahoma"/>
      <family val="2"/>
    </font>
    <font>
      <b/>
      <sz val="11"/>
      <color indexed="10"/>
      <name val="Tahoma"/>
      <family val="2"/>
    </font>
    <font>
      <b/>
      <sz val="11"/>
      <color indexed="16"/>
      <name val="Tahoma"/>
      <family val="2"/>
    </font>
    <font>
      <sz val="10.5"/>
      <color indexed="22"/>
      <name val="Arial"/>
      <family val="2"/>
    </font>
    <font>
      <sz val="11"/>
      <color indexed="18"/>
      <name val="Arial"/>
      <family val="2"/>
    </font>
    <font>
      <b/>
      <sz val="15"/>
      <name val="Arial"/>
      <family val="2"/>
    </font>
    <font>
      <sz val="9.5"/>
      <color indexed="22"/>
      <name val="Arial"/>
      <family val="2"/>
    </font>
    <font>
      <b/>
      <sz val="12"/>
      <name val="Calibri"/>
      <family val="2"/>
    </font>
    <font>
      <b/>
      <sz val="12"/>
      <color indexed="16"/>
      <name val="Arial"/>
      <family val="2"/>
    </font>
    <font>
      <b/>
      <sz val="16"/>
      <color indexed="18"/>
      <name val="Arial"/>
      <family val="2"/>
    </font>
    <font>
      <b/>
      <sz val="16"/>
      <name val="Arial"/>
      <family val="2"/>
    </font>
    <font>
      <sz val="10"/>
      <color indexed="18"/>
      <name val="Arial"/>
      <family val="2"/>
    </font>
    <font>
      <b/>
      <sz val="8"/>
      <name val="Arial"/>
      <family val="2"/>
    </font>
    <font>
      <sz val="8"/>
      <name val="Arial"/>
      <family val="2"/>
    </font>
    <font>
      <sz val="9"/>
      <name val="Arial"/>
      <family val="2"/>
    </font>
    <font>
      <b/>
      <i/>
      <sz val="10"/>
      <color indexed="18"/>
      <name val="Arial"/>
      <family val="2"/>
    </font>
    <font>
      <b/>
      <sz val="11"/>
      <color indexed="8"/>
      <name val="Arial"/>
      <family val="2"/>
    </font>
    <font>
      <b/>
      <sz val="12"/>
      <color indexed="12"/>
      <name val="Arial"/>
      <family val="2"/>
    </font>
    <font>
      <b/>
      <sz val="12"/>
      <color indexed="81"/>
      <name val="Arial"/>
      <family val="2"/>
    </font>
    <font>
      <b/>
      <i/>
      <sz val="12"/>
      <color indexed="16"/>
      <name val="Arial"/>
      <family val="2"/>
    </font>
    <font>
      <sz val="10.5"/>
      <name val="Arial"/>
      <family val="2"/>
    </font>
    <font>
      <sz val="1"/>
      <color indexed="9"/>
      <name val="Arial"/>
      <family val="2"/>
    </font>
    <font>
      <sz val="9"/>
      <color indexed="81"/>
      <name val="Tahoma"/>
      <family val="2"/>
    </font>
    <font>
      <b/>
      <sz val="9"/>
      <color indexed="81"/>
      <name val="Tahoma"/>
      <family val="2"/>
    </font>
    <font>
      <b/>
      <sz val="9"/>
      <color indexed="10"/>
      <name val="Tahoma"/>
      <family val="2"/>
    </font>
    <font>
      <b/>
      <sz val="12"/>
      <color indexed="18"/>
      <name val="Arial Narrow"/>
      <family val="2"/>
    </font>
    <font>
      <sz val="10"/>
      <name val="Arial Narrow"/>
      <family val="2"/>
    </font>
    <font>
      <b/>
      <sz val="10"/>
      <color indexed="57"/>
      <name val="Arial"/>
      <family val="2"/>
    </font>
    <font>
      <sz val="10"/>
      <color indexed="57"/>
      <name val="Arial"/>
      <family val="2"/>
    </font>
    <font>
      <b/>
      <u/>
      <sz val="10"/>
      <color indexed="10"/>
      <name val="Arial"/>
      <family val="2"/>
    </font>
    <font>
      <b/>
      <sz val="12"/>
      <color indexed="8"/>
      <name val="Arial Narrow"/>
      <family val="2"/>
    </font>
    <font>
      <sz val="12"/>
      <color indexed="8"/>
      <name val="Arial Narrow"/>
      <family val="2"/>
    </font>
    <font>
      <sz val="12"/>
      <color indexed="16"/>
      <name val="Arial Narrow"/>
      <family val="2"/>
    </font>
    <font>
      <sz val="10"/>
      <color indexed="17"/>
      <name val="Arial"/>
      <family val="2"/>
    </font>
    <font>
      <b/>
      <sz val="10"/>
      <color indexed="17"/>
      <name val="Arial"/>
      <family val="2"/>
    </font>
    <font>
      <b/>
      <sz val="10"/>
      <color indexed="60"/>
      <name val="Arial"/>
      <family val="2"/>
    </font>
    <font>
      <b/>
      <i/>
      <u/>
      <sz val="10"/>
      <color indexed="60"/>
      <name val="Arial"/>
      <family val="2"/>
    </font>
    <font>
      <b/>
      <i/>
      <sz val="10"/>
      <color indexed="53"/>
      <name val="Arial"/>
      <family val="2"/>
    </font>
    <font>
      <b/>
      <sz val="10"/>
      <color indexed="53"/>
      <name val="Arial"/>
      <family val="2"/>
    </font>
    <font>
      <sz val="10"/>
      <color indexed="53"/>
      <name val="Arial"/>
      <family val="2"/>
    </font>
    <font>
      <b/>
      <i/>
      <u/>
      <sz val="10"/>
      <color indexed="53"/>
      <name val="Arial"/>
      <family val="2"/>
    </font>
    <font>
      <i/>
      <u/>
      <sz val="10"/>
      <color indexed="53"/>
      <name val="Arial"/>
      <family val="2"/>
    </font>
    <font>
      <sz val="11"/>
      <color theme="1"/>
      <name val="Arial Narrow"/>
      <family val="2"/>
    </font>
    <font>
      <sz val="10"/>
      <color theme="1"/>
      <name val="Calibri"/>
      <family val="2"/>
      <scheme val="minor"/>
    </font>
    <font>
      <b/>
      <sz val="12"/>
      <color theme="1"/>
      <name val="Calibri"/>
      <family val="2"/>
      <scheme val="minor"/>
    </font>
    <font>
      <b/>
      <sz val="11"/>
      <color theme="1"/>
      <name val="Arial Narrow"/>
      <family val="2"/>
    </font>
    <font>
      <b/>
      <sz val="10"/>
      <color theme="1"/>
      <name val="Calibri"/>
      <family val="2"/>
      <scheme val="minor"/>
    </font>
    <font>
      <sz val="12"/>
      <color theme="1"/>
      <name val="Calibri"/>
      <family val="2"/>
      <scheme val="minor"/>
    </font>
    <font>
      <b/>
      <sz val="12"/>
      <color theme="0"/>
      <name val="Calibri"/>
      <family val="2"/>
      <scheme val="minor"/>
    </font>
    <font>
      <b/>
      <i/>
      <sz val="14"/>
      <color rgb="FF00B050"/>
      <name val="Albertus Medium"/>
      <family val="2"/>
    </font>
    <font>
      <sz val="14"/>
      <color rgb="FF00FF00"/>
      <name val="Arial"/>
      <family val="2"/>
    </font>
    <font>
      <b/>
      <sz val="10"/>
      <color rgb="FF00B050"/>
      <name val="Arial"/>
      <family val="2"/>
    </font>
    <font>
      <b/>
      <sz val="10"/>
      <color rgb="FF92D050"/>
      <name val="Arial"/>
      <family val="2"/>
    </font>
    <font>
      <b/>
      <sz val="10"/>
      <color rgb="FFFF0000"/>
      <name val="Arial"/>
      <family val="2"/>
    </font>
    <font>
      <b/>
      <sz val="11"/>
      <color rgb="FF7030A0"/>
      <name val="Arial"/>
      <family val="2"/>
    </font>
    <font>
      <b/>
      <sz val="13"/>
      <color theme="7" tint="-0.499984740745262"/>
      <name val="Arial"/>
      <family val="2"/>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indexed="48"/>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CFFFF"/>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s>
  <borders count="43">
    <border>
      <left/>
      <right/>
      <top/>
      <bottom/>
      <diagonal/>
    </border>
    <border>
      <left style="thin">
        <color indexed="9"/>
      </left>
      <right/>
      <top style="thin">
        <color indexed="9"/>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1" fillId="0" borderId="0"/>
    <xf numFmtId="0" fontId="1" fillId="0" borderId="0"/>
  </cellStyleXfs>
  <cellXfs count="305">
    <xf numFmtId="0" fontId="0" fillId="0" borderId="0" xfId="0"/>
    <xf numFmtId="0" fontId="1" fillId="0" borderId="0" xfId="2"/>
    <xf numFmtId="0" fontId="9" fillId="0" borderId="0" xfId="2" applyFont="1" applyAlignment="1">
      <alignment horizontal="justify" vertical="top" wrapText="1"/>
    </xf>
    <xf numFmtId="0" fontId="14" fillId="0" borderId="0" xfId="2" applyFont="1" applyAlignment="1">
      <alignment horizontal="justify" vertical="top"/>
    </xf>
    <xf numFmtId="0" fontId="9" fillId="0" borderId="0" xfId="2" applyFont="1" applyAlignment="1">
      <alignment horizontal="justify" vertical="top"/>
    </xf>
    <xf numFmtId="0" fontId="4" fillId="0" borderId="0" xfId="2" applyFont="1" applyAlignment="1">
      <alignment horizontal="justify" vertical="top"/>
    </xf>
    <xf numFmtId="0" fontId="1" fillId="0" borderId="0" xfId="2" applyAlignment="1">
      <alignment vertical="top"/>
    </xf>
    <xf numFmtId="0" fontId="15" fillId="0" borderId="0" xfId="2" applyFont="1" applyAlignment="1">
      <alignment horizontal="center" vertical="center" wrapText="1"/>
    </xf>
    <xf numFmtId="0" fontId="1" fillId="0" borderId="0" xfId="2" applyAlignment="1">
      <alignment wrapText="1"/>
    </xf>
    <xf numFmtId="0" fontId="19" fillId="0" borderId="0" xfId="2" applyFont="1"/>
    <xf numFmtId="0" fontId="1" fillId="2" borderId="0" xfId="1" applyFill="1"/>
    <xf numFmtId="0" fontId="1" fillId="0" borderId="0" xfId="1"/>
    <xf numFmtId="0" fontId="8" fillId="0" borderId="0" xfId="1" applyFont="1" applyAlignment="1">
      <alignment horizontal="right"/>
    </xf>
    <xf numFmtId="0" fontId="17" fillId="0" borderId="1" xfId="1" applyFont="1" applyBorder="1"/>
    <xf numFmtId="0" fontId="5" fillId="3" borderId="0" xfId="4" applyFont="1" applyFill="1"/>
    <xf numFmtId="0" fontId="5" fillId="0" borderId="0" xfId="4" applyFont="1"/>
    <xf numFmtId="0" fontId="5" fillId="3" borderId="2" xfId="4" applyFont="1" applyFill="1" applyBorder="1"/>
    <xf numFmtId="0" fontId="22" fillId="0" borderId="0" xfId="1" applyFont="1" applyAlignment="1">
      <alignment horizontal="right" vertical="center" indent="1"/>
    </xf>
    <xf numFmtId="0" fontId="20" fillId="0" borderId="0" xfId="1" applyFont="1" applyAlignment="1">
      <alignment horizontal="left" vertical="center" wrapText="1" indent="1"/>
    </xf>
    <xf numFmtId="0" fontId="0" fillId="0" borderId="0" xfId="0" applyAlignment="1">
      <alignment horizontal="left" vertical="center" indent="1"/>
    </xf>
    <xf numFmtId="0" fontId="3" fillId="0" borderId="0" xfId="1" applyFont="1" applyAlignment="1">
      <alignment horizontal="left" vertical="center" indent="1"/>
    </xf>
    <xf numFmtId="0" fontId="13" fillId="0" borderId="0" xfId="0" applyFont="1" applyAlignment="1">
      <alignment vertical="top"/>
    </xf>
    <xf numFmtId="0" fontId="33" fillId="0" borderId="0" xfId="2" applyFont="1" applyAlignment="1">
      <alignment horizontal="justify" vertical="top"/>
    </xf>
    <xf numFmtId="0" fontId="5" fillId="3" borderId="0" xfId="4" applyFont="1" applyFill="1" applyAlignment="1">
      <alignment horizontal="centerContinuous" vertical="center"/>
    </xf>
    <xf numFmtId="0" fontId="1" fillId="0" borderId="0" xfId="3"/>
    <xf numFmtId="0" fontId="60" fillId="0" borderId="0" xfId="3" applyFont="1" applyAlignment="1">
      <alignment horizontal="centerContinuous" vertical="center"/>
    </xf>
    <xf numFmtId="0" fontId="1" fillId="0" borderId="0" xfId="3" applyAlignment="1">
      <alignment horizontal="center" vertical="top"/>
    </xf>
    <xf numFmtId="0" fontId="5" fillId="0" borderId="0" xfId="4" applyFont="1" applyAlignment="1">
      <alignment horizontal="center"/>
    </xf>
    <xf numFmtId="0" fontId="61" fillId="0" borderId="0" xfId="3" applyFont="1" applyAlignment="1">
      <alignment horizontal="center" vertical="top"/>
    </xf>
    <xf numFmtId="0" fontId="61" fillId="0" borderId="0" xfId="4" applyFont="1"/>
    <xf numFmtId="0" fontId="3" fillId="0" borderId="3" xfId="3" applyFont="1" applyBorder="1" applyAlignment="1">
      <alignment horizontal="centerContinuous" vertical="center" wrapText="1"/>
    </xf>
    <xf numFmtId="0" fontId="63" fillId="0" borderId="0" xfId="3" applyFont="1"/>
    <xf numFmtId="0" fontId="3" fillId="0" borderId="0" xfId="3" applyFont="1" applyAlignment="1" applyProtection="1">
      <alignment horizontal="centerContinuous" vertical="center"/>
      <protection locked="0"/>
    </xf>
    <xf numFmtId="0" fontId="1" fillId="0" borderId="2" xfId="3" applyBorder="1" applyProtection="1">
      <protection locked="0"/>
    </xf>
    <xf numFmtId="0" fontId="1" fillId="0" borderId="2" xfId="3" applyBorder="1" applyAlignment="1">
      <alignment horizontal="center" vertical="top"/>
    </xf>
    <xf numFmtId="0" fontId="24" fillId="3" borderId="0" xfId="4" applyFont="1" applyFill="1" applyAlignment="1">
      <alignment horizontal="left" vertical="center" indent="1"/>
    </xf>
    <xf numFmtId="0" fontId="3" fillId="0" borderId="4" xfId="3" applyFont="1" applyBorder="1" applyAlignment="1">
      <alignment horizontal="centerContinuous" vertical="center" wrapText="1"/>
    </xf>
    <xf numFmtId="0" fontId="3" fillId="0" borderId="5" xfId="3" applyFont="1" applyBorder="1" applyAlignment="1">
      <alignment horizontal="centerContinuous" vertical="center"/>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 fillId="0" borderId="8" xfId="3" applyFont="1" applyBorder="1" applyAlignment="1">
      <alignment horizontal="centerContinuous" vertical="center"/>
    </xf>
    <xf numFmtId="0" fontId="20" fillId="0" borderId="0" xfId="1" applyFont="1" applyAlignment="1" applyProtection="1">
      <alignment horizontal="left" vertical="center" indent="3"/>
      <protection locked="0"/>
    </xf>
    <xf numFmtId="0" fontId="0" fillId="0" borderId="0" xfId="0" applyAlignment="1">
      <alignment horizontal="left" vertical="center" indent="3"/>
    </xf>
    <xf numFmtId="0" fontId="3" fillId="0" borderId="0" xfId="3" applyFont="1" applyAlignment="1" applyProtection="1">
      <alignment horizontal="centerContinuous"/>
      <protection locked="0"/>
    </xf>
    <xf numFmtId="0" fontId="5" fillId="3" borderId="0" xfId="4" applyFont="1" applyFill="1" applyAlignment="1">
      <alignment horizontal="centerContinuous"/>
    </xf>
    <xf numFmtId="1" fontId="1" fillId="4" borderId="9" xfId="3" applyNumberFormat="1" applyFill="1" applyBorder="1" applyAlignment="1">
      <alignment vertical="top"/>
    </xf>
    <xf numFmtId="1" fontId="1" fillId="0" borderId="10" xfId="3" applyNumberFormat="1" applyBorder="1" applyAlignment="1">
      <alignment vertical="top"/>
    </xf>
    <xf numFmtId="1" fontId="1" fillId="4" borderId="11" xfId="3" applyNumberFormat="1" applyFill="1" applyBorder="1" applyAlignment="1">
      <alignment vertical="top"/>
    </xf>
    <xf numFmtId="1" fontId="1" fillId="0" borderId="11" xfId="3" applyNumberFormat="1" applyBorder="1" applyAlignment="1">
      <alignment vertical="top"/>
    </xf>
    <xf numFmtId="1" fontId="1" fillId="0" borderId="12" xfId="3" applyNumberFormat="1" applyBorder="1" applyAlignment="1">
      <alignment vertical="top"/>
    </xf>
    <xf numFmtId="0" fontId="3" fillId="0" borderId="0" xfId="3" applyFont="1" applyAlignment="1">
      <alignment horizontal="right"/>
    </xf>
    <xf numFmtId="164" fontId="62" fillId="0" borderId="0" xfId="3" applyNumberFormat="1" applyFont="1" applyAlignment="1">
      <alignment horizontal="centerContinuous"/>
    </xf>
    <xf numFmtId="0" fontId="62" fillId="0" borderId="0" xfId="3" applyFont="1" applyAlignment="1">
      <alignment horizontal="centerContinuous"/>
    </xf>
    <xf numFmtId="0" fontId="1" fillId="2" borderId="0" xfId="3" applyFill="1"/>
    <xf numFmtId="2" fontId="64" fillId="4" borderId="13" xfId="3" applyNumberFormat="1" applyFont="1" applyFill="1" applyBorder="1" applyAlignment="1">
      <alignment horizontal="left" vertical="top" wrapText="1" indent="1"/>
    </xf>
    <xf numFmtId="2" fontId="64" fillId="0" borderId="8" xfId="3" applyNumberFormat="1" applyFont="1" applyBorder="1" applyAlignment="1">
      <alignment horizontal="left" vertical="top" wrapText="1" indent="1"/>
    </xf>
    <xf numFmtId="2" fontId="64" fillId="4" borderId="8" xfId="3" applyNumberFormat="1" applyFont="1" applyFill="1" applyBorder="1" applyAlignment="1">
      <alignment horizontal="left" vertical="top" wrapText="1" indent="1"/>
    </xf>
    <xf numFmtId="2" fontId="64" fillId="0" borderId="14" xfId="3" applyNumberFormat="1" applyFont="1" applyBorder="1" applyAlignment="1">
      <alignment horizontal="left" vertical="top" wrapText="1" indent="1"/>
    </xf>
    <xf numFmtId="0" fontId="20" fillId="0" borderId="0" xfId="1" applyFont="1" applyAlignment="1" applyProtection="1">
      <alignment horizontal="right" vertical="center" indent="1"/>
      <protection locked="0"/>
    </xf>
    <xf numFmtId="0" fontId="66" fillId="0" borderId="0" xfId="0" applyFont="1" applyAlignment="1">
      <alignment horizontal="left" vertical="center" indent="1"/>
    </xf>
    <xf numFmtId="0" fontId="5" fillId="3" borderId="0" xfId="4" applyFont="1" applyFill="1" applyProtection="1">
      <protection locked="0"/>
    </xf>
    <xf numFmtId="0" fontId="5" fillId="3" borderId="0" xfId="4" applyFont="1" applyFill="1" applyAlignment="1" applyProtection="1">
      <alignment horizontal="center"/>
      <protection locked="0"/>
    </xf>
    <xf numFmtId="0" fontId="5" fillId="3" borderId="0" xfId="4" applyFont="1" applyFill="1" applyAlignment="1" applyProtection="1">
      <alignment horizontal="justify" vertical="center"/>
      <protection locked="0"/>
    </xf>
    <xf numFmtId="0" fontId="23" fillId="0" borderId="0" xfId="0" applyFont="1" applyProtection="1">
      <protection locked="0"/>
    </xf>
    <xf numFmtId="0" fontId="5" fillId="0" borderId="0" xfId="4" applyFont="1" applyProtection="1">
      <protection locked="0"/>
    </xf>
    <xf numFmtId="0" fontId="3" fillId="0" borderId="0" xfId="0" applyFont="1" applyAlignment="1" applyProtection="1">
      <alignment horizontal="right" indent="4"/>
      <protection locked="0"/>
    </xf>
    <xf numFmtId="0" fontId="0" fillId="0" borderId="0" xfId="0" applyProtection="1">
      <protection locked="0"/>
    </xf>
    <xf numFmtId="0" fontId="6"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5" fillId="3" borderId="0" xfId="4" applyFont="1" applyFill="1" applyAlignment="1" applyProtection="1">
      <alignment horizontal="centerContinuous" vertical="center"/>
      <protection locked="0"/>
    </xf>
    <xf numFmtId="0" fontId="5" fillId="3" borderId="2" xfId="4" applyFont="1" applyFill="1" applyBorder="1" applyProtection="1">
      <protection locked="0"/>
    </xf>
    <xf numFmtId="0" fontId="0" fillId="0" borderId="2" xfId="0" applyBorder="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Continuous" vertical="center"/>
      <protection locked="0"/>
    </xf>
    <xf numFmtId="0" fontId="24" fillId="3" borderId="0" xfId="4" applyFont="1" applyFill="1" applyAlignment="1" applyProtection="1">
      <alignment horizontal="right" vertical="center" wrapText="1" indent="1"/>
      <protection locked="0"/>
    </xf>
    <xf numFmtId="0" fontId="24" fillId="0" borderId="0" xfId="0" applyFont="1" applyAlignment="1" applyProtection="1">
      <alignment horizontal="left" vertical="center" indent="1"/>
      <protection locked="0"/>
    </xf>
    <xf numFmtId="0" fontId="0" fillId="0" borderId="2" xfId="0" applyBorder="1" applyAlignment="1" applyProtection="1">
      <alignment horizontal="center" vertical="top"/>
      <protection locked="0"/>
    </xf>
    <xf numFmtId="0" fontId="70" fillId="4" borderId="15" xfId="3" applyFont="1" applyFill="1" applyBorder="1" applyAlignment="1">
      <alignment horizontal="center" vertical="center"/>
    </xf>
    <xf numFmtId="0" fontId="70" fillId="4" borderId="16" xfId="3" applyFont="1" applyFill="1" applyBorder="1" applyAlignment="1">
      <alignment horizontal="center" vertical="center"/>
    </xf>
    <xf numFmtId="0" fontId="70" fillId="0" borderId="17" xfId="3" applyFont="1" applyBorder="1" applyAlignment="1">
      <alignment horizontal="center" vertical="center"/>
    </xf>
    <xf numFmtId="0" fontId="70" fillId="0" borderId="5" xfId="3" applyFont="1" applyBorder="1" applyAlignment="1">
      <alignment horizontal="center" vertical="center"/>
    </xf>
    <xf numFmtId="0" fontId="70" fillId="4" borderId="17" xfId="3" applyFont="1" applyFill="1" applyBorder="1" applyAlignment="1">
      <alignment horizontal="center" vertical="center"/>
    </xf>
    <xf numFmtId="0" fontId="70" fillId="4" borderId="5" xfId="3" applyFont="1" applyFill="1" applyBorder="1" applyAlignment="1">
      <alignment horizontal="center" vertical="center"/>
    </xf>
    <xf numFmtId="0" fontId="70" fillId="0" borderId="18" xfId="3" applyFont="1" applyBorder="1" applyAlignment="1">
      <alignment horizontal="center" vertical="center"/>
    </xf>
    <xf numFmtId="0" fontId="70" fillId="0" borderId="19" xfId="3" applyFont="1" applyBorder="1" applyAlignment="1">
      <alignment horizontal="center" vertical="center"/>
    </xf>
    <xf numFmtId="0" fontId="59" fillId="0" borderId="0" xfId="3" applyFont="1" applyAlignment="1">
      <alignment horizontal="centerContinuous" vertical="center"/>
    </xf>
    <xf numFmtId="0" fontId="92" fillId="0" borderId="0" xfId="0" applyFont="1" applyAlignment="1">
      <alignment vertical="center"/>
    </xf>
    <xf numFmtId="0" fontId="93" fillId="0" borderId="0" xfId="0" applyFont="1" applyAlignment="1">
      <alignment vertical="center"/>
    </xf>
    <xf numFmtId="0" fontId="97" fillId="12" borderId="20" xfId="0" applyFont="1" applyFill="1" applyBorder="1" applyAlignment="1">
      <alignment horizontal="center" vertical="center" wrapText="1"/>
    </xf>
    <xf numFmtId="0" fontId="97" fillId="12" borderId="20" xfId="0" applyFont="1" applyFill="1" applyBorder="1" applyAlignment="1">
      <alignment horizontal="left" vertical="center" wrapText="1"/>
    </xf>
    <xf numFmtId="0" fontId="97" fillId="12" borderId="20" xfId="0" applyFont="1" applyFill="1" applyBorder="1" applyAlignment="1" applyProtection="1">
      <alignment horizontal="left" vertical="center" wrapText="1"/>
      <protection locked="0"/>
    </xf>
    <xf numFmtId="0" fontId="97" fillId="12" borderId="20" xfId="0" applyFont="1" applyFill="1" applyBorder="1" applyAlignment="1" applyProtection="1">
      <alignment horizontal="center" vertical="center" wrapText="1"/>
      <protection locked="0"/>
    </xf>
    <xf numFmtId="0" fontId="97" fillId="0" borderId="20" xfId="0" applyFont="1" applyBorder="1" applyAlignment="1">
      <alignment horizontal="center" vertical="center" wrapText="1"/>
    </xf>
    <xf numFmtId="0" fontId="97" fillId="0" borderId="20" xfId="0" applyFont="1" applyBorder="1" applyAlignment="1">
      <alignment horizontal="left" vertical="center" wrapText="1"/>
    </xf>
    <xf numFmtId="0" fontId="97" fillId="0" borderId="20" xfId="0" applyFont="1" applyBorder="1" applyAlignment="1" applyProtection="1">
      <alignment horizontal="left" vertical="center" wrapText="1"/>
      <protection locked="0"/>
    </xf>
    <xf numFmtId="0" fontId="97" fillId="0" borderId="20" xfId="0" applyFont="1" applyBorder="1" applyAlignment="1" applyProtection="1">
      <alignment horizontal="center" vertical="center" wrapText="1"/>
      <protection locked="0"/>
    </xf>
    <xf numFmtId="0" fontId="97" fillId="13" borderId="20" xfId="0" applyFont="1" applyFill="1" applyBorder="1" applyAlignment="1">
      <alignment horizontal="center" vertical="center" wrapText="1"/>
    </xf>
    <xf numFmtId="0" fontId="97" fillId="13" borderId="20" xfId="0" applyFont="1" applyFill="1" applyBorder="1" applyAlignment="1">
      <alignment horizontal="left" vertical="center" wrapText="1"/>
    </xf>
    <xf numFmtId="0" fontId="97" fillId="13" borderId="20" xfId="0" applyFont="1" applyFill="1" applyBorder="1" applyAlignment="1" applyProtection="1">
      <alignment horizontal="left" vertical="center" wrapText="1"/>
      <protection locked="0"/>
    </xf>
    <xf numFmtId="0" fontId="97" fillId="13" borderId="20" xfId="0" applyFont="1" applyFill="1" applyBorder="1" applyAlignment="1" applyProtection="1">
      <alignment horizontal="center" vertical="center" wrapText="1"/>
      <protection locked="0"/>
    </xf>
    <xf numFmtId="0" fontId="98" fillId="14" borderId="20" xfId="0" applyFont="1" applyFill="1" applyBorder="1" applyAlignment="1">
      <alignment horizontal="center" vertical="center" wrapText="1"/>
    </xf>
    <xf numFmtId="0" fontId="98" fillId="14" borderId="20" xfId="0" applyFont="1" applyFill="1" applyBorder="1" applyAlignment="1">
      <alignment horizontal="center" vertical="center"/>
    </xf>
    <xf numFmtId="0" fontId="97" fillId="12" borderId="21" xfId="0" applyFont="1" applyFill="1" applyBorder="1" applyAlignment="1" applyProtection="1">
      <alignment horizontal="left" vertical="center" wrapText="1"/>
      <protection locked="0"/>
    </xf>
    <xf numFmtId="0" fontId="97" fillId="0" borderId="21" xfId="0" applyFont="1" applyBorder="1" applyAlignment="1" applyProtection="1">
      <alignment horizontal="left" vertical="center" wrapText="1"/>
      <protection locked="0"/>
    </xf>
    <xf numFmtId="0" fontId="97" fillId="13" borderId="21" xfId="0" applyFont="1" applyFill="1" applyBorder="1" applyAlignment="1" applyProtection="1">
      <alignment horizontal="left" vertical="center" wrapText="1"/>
      <protection locked="0"/>
    </xf>
    <xf numFmtId="0" fontId="1" fillId="0" borderId="0" xfId="2" applyAlignment="1">
      <alignment horizontal="justify" vertical="top" wrapText="1"/>
    </xf>
    <xf numFmtId="0" fontId="1" fillId="0" borderId="0" xfId="2" applyAlignment="1">
      <alignment horizontal="left" vertical="top" wrapText="1" indent="3"/>
    </xf>
    <xf numFmtId="0" fontId="9" fillId="0" borderId="0" xfId="2" applyFont="1" applyAlignment="1">
      <alignment horizontal="justify" vertical="center" wrapText="1"/>
    </xf>
    <xf numFmtId="0" fontId="1" fillId="0" borderId="0" xfId="2" applyAlignment="1">
      <alignment horizontal="justify"/>
    </xf>
    <xf numFmtId="0" fontId="99" fillId="0" borderId="0" xfId="2" applyFont="1" applyAlignment="1">
      <alignment horizontal="centerContinuous" vertical="center"/>
    </xf>
    <xf numFmtId="0" fontId="100" fillId="0" borderId="0" xfId="2" applyFont="1" applyAlignment="1">
      <alignment horizontal="centerContinuous"/>
    </xf>
    <xf numFmtId="0" fontId="80" fillId="15" borderId="0" xfId="2" applyFont="1" applyFill="1" applyAlignment="1">
      <alignment horizontal="center" vertical="center" wrapText="1"/>
    </xf>
    <xf numFmtId="0" fontId="9" fillId="0" borderId="0" xfId="2" applyFont="1" applyAlignment="1">
      <alignment horizontal="justify" vertical="center"/>
    </xf>
    <xf numFmtId="0" fontId="81" fillId="15" borderId="0" xfId="2" applyFont="1" applyFill="1" applyAlignment="1">
      <alignment horizontal="center" vertical="center" wrapText="1"/>
    </xf>
    <xf numFmtId="0" fontId="1" fillId="0" borderId="0" xfId="2" applyAlignment="1">
      <alignment horizontal="justify" vertical="center"/>
    </xf>
    <xf numFmtId="0" fontId="1" fillId="0" borderId="0" xfId="2" applyAlignment="1">
      <alignment horizontal="justify" vertical="center" wrapText="1"/>
    </xf>
    <xf numFmtId="0" fontId="35" fillId="0" borderId="0" xfId="2" applyFont="1" applyAlignment="1">
      <alignment horizontal="justify" vertical="center" wrapText="1"/>
    </xf>
    <xf numFmtId="0" fontId="3" fillId="0" borderId="0" xfId="2" applyFont="1" applyAlignment="1">
      <alignment horizontal="justify" vertical="center" wrapText="1"/>
    </xf>
    <xf numFmtId="0" fontId="84" fillId="0" borderId="0" xfId="2" applyFont="1" applyAlignment="1">
      <alignment horizontal="justify" vertical="center"/>
    </xf>
    <xf numFmtId="0" fontId="84" fillId="0" borderId="0" xfId="2" applyFont="1" applyAlignment="1">
      <alignment horizontal="justify" vertical="center" wrapText="1"/>
    </xf>
    <xf numFmtId="0" fontId="101" fillId="0" borderId="0" xfId="1" applyFont="1" applyAlignment="1">
      <alignment horizontal="center" vertical="center"/>
    </xf>
    <xf numFmtId="0" fontId="102" fillId="0" borderId="0" xfId="2" applyFont="1" applyAlignment="1">
      <alignment horizontal="centerContinuous"/>
    </xf>
    <xf numFmtId="0" fontId="103" fillId="16" borderId="0" xfId="2" applyFont="1" applyFill="1" applyAlignment="1">
      <alignment horizontal="justify" vertical="center" wrapText="1"/>
    </xf>
    <xf numFmtId="2" fontId="64" fillId="4" borderId="15" xfId="3" applyNumberFormat="1" applyFont="1" applyFill="1" applyBorder="1" applyAlignment="1">
      <alignment horizontal="left" vertical="top" wrapText="1" indent="1"/>
    </xf>
    <xf numFmtId="2" fontId="64" fillId="0" borderId="17" xfId="3" applyNumberFormat="1" applyFont="1" applyBorder="1" applyAlignment="1">
      <alignment horizontal="left" vertical="top" wrapText="1" indent="1"/>
    </xf>
    <xf numFmtId="2" fontId="64" fillId="4" borderId="17" xfId="3" applyNumberFormat="1" applyFont="1" applyFill="1" applyBorder="1" applyAlignment="1">
      <alignment horizontal="left" vertical="top" wrapText="1" indent="1"/>
    </xf>
    <xf numFmtId="2" fontId="64" fillId="0" borderId="18" xfId="3" applyNumberFormat="1" applyFont="1" applyBorder="1" applyAlignment="1">
      <alignment horizontal="left" vertical="top" wrapText="1" indent="1"/>
    </xf>
    <xf numFmtId="0" fontId="92" fillId="18" borderId="0" xfId="0" applyFont="1" applyFill="1" applyAlignment="1">
      <alignment vertical="center"/>
    </xf>
    <xf numFmtId="0" fontId="92" fillId="18" borderId="0" xfId="0" applyFont="1" applyFill="1" applyAlignment="1">
      <alignment horizontal="center" vertical="center"/>
    </xf>
    <xf numFmtId="0" fontId="95" fillId="18" borderId="0" xfId="0" applyFont="1" applyFill="1" applyAlignment="1">
      <alignment vertical="center" wrapText="1"/>
    </xf>
    <xf numFmtId="0" fontId="95" fillId="18" borderId="0" xfId="0" applyFont="1" applyFill="1" applyAlignment="1">
      <alignment horizontal="right" vertical="center" wrapText="1"/>
    </xf>
    <xf numFmtId="0" fontId="94" fillId="18" borderId="0" xfId="0" applyFont="1" applyFill="1" applyAlignment="1">
      <alignment horizontal="center" vertical="center"/>
    </xf>
    <xf numFmtId="0" fontId="94" fillId="18" borderId="0" xfId="0" applyFont="1" applyFill="1" applyAlignment="1">
      <alignment vertical="center"/>
    </xf>
    <xf numFmtId="0" fontId="95" fillId="18" borderId="0" xfId="0" applyFont="1" applyFill="1" applyAlignment="1">
      <alignment horizontal="right" vertical="center"/>
    </xf>
    <xf numFmtId="0" fontId="92" fillId="18" borderId="0" xfId="0" applyFont="1" applyFill="1" applyAlignment="1">
      <alignment horizontal="right" vertical="center" wrapText="1"/>
    </xf>
    <xf numFmtId="0" fontId="96" fillId="18" borderId="0" xfId="0" applyFont="1" applyFill="1" applyAlignment="1">
      <alignment horizontal="center" vertical="center"/>
    </xf>
    <xf numFmtId="0" fontId="104" fillId="0" borderId="0" xfId="2" applyFont="1" applyAlignment="1">
      <alignment horizontal="centerContinuous" wrapText="1"/>
    </xf>
    <xf numFmtId="0" fontId="15" fillId="19" borderId="0" xfId="2" applyFont="1" applyFill="1" applyAlignment="1">
      <alignment horizontal="center" vertical="center" wrapText="1"/>
    </xf>
    <xf numFmtId="0" fontId="95" fillId="18" borderId="0" xfId="0" applyFont="1" applyFill="1" applyAlignment="1">
      <alignment horizontal="right" vertical="top" wrapText="1"/>
    </xf>
    <xf numFmtId="0" fontId="40" fillId="2" borderId="0" xfId="4" applyFont="1" applyFill="1" applyAlignment="1" applyProtection="1">
      <alignment horizontal="justify" vertical="center" wrapText="1"/>
      <protection locked="0"/>
    </xf>
    <xf numFmtId="0" fontId="40" fillId="2" borderId="0" xfId="4" applyFont="1" applyFill="1" applyAlignment="1" applyProtection="1">
      <alignment horizontal="center" vertical="center" wrapText="1"/>
      <protection locked="0"/>
    </xf>
    <xf numFmtId="0" fontId="56" fillId="2" borderId="0" xfId="4" applyFont="1" applyFill="1" applyAlignment="1">
      <alignment horizontal="left" vertical="center"/>
    </xf>
    <xf numFmtId="0" fontId="40" fillId="2" borderId="0" xfId="4" applyFont="1" applyFill="1" applyAlignment="1" applyProtection="1">
      <alignment horizontal="center" vertical="center" wrapText="1"/>
      <protection hidden="1"/>
    </xf>
    <xf numFmtId="0" fontId="40" fillId="2" borderId="2" xfId="4" applyFont="1" applyFill="1" applyBorder="1" applyAlignment="1" applyProtection="1">
      <alignment horizontal="justify" vertical="center" wrapText="1"/>
      <protection locked="0"/>
    </xf>
    <xf numFmtId="0" fontId="40" fillId="2" borderId="2" xfId="4" applyFont="1" applyFill="1" applyBorder="1" applyAlignment="1" applyProtection="1">
      <alignment horizontal="center" vertical="center" wrapText="1"/>
      <protection locked="0"/>
    </xf>
    <xf numFmtId="0" fontId="56" fillId="2" borderId="2" xfId="4" applyFont="1" applyFill="1" applyBorder="1" applyAlignment="1">
      <alignment horizontal="left" vertical="center"/>
    </xf>
    <xf numFmtId="0" fontId="40" fillId="2" borderId="2" xfId="4" applyFont="1" applyFill="1" applyBorder="1" applyAlignment="1" applyProtection="1">
      <alignment horizontal="center" vertical="center" wrapText="1"/>
      <protection hidden="1"/>
    </xf>
    <xf numFmtId="15" fontId="71" fillId="3" borderId="0" xfId="4" applyNumberFormat="1" applyFont="1" applyFill="1" applyProtection="1">
      <protection locked="0"/>
    </xf>
    <xf numFmtId="0" fontId="24" fillId="3" borderId="8" xfId="4" applyFont="1" applyFill="1" applyBorder="1" applyAlignment="1">
      <alignment horizontal="center" vertical="center" wrapText="1"/>
    </xf>
    <xf numFmtId="0" fontId="24" fillId="0" borderId="8" xfId="4" applyFont="1" applyBorder="1" applyAlignment="1">
      <alignment horizontal="centerContinuous" vertical="center" wrapText="1"/>
    </xf>
    <xf numFmtId="0" fontId="28" fillId="0" borderId="8" xfId="4" applyFont="1" applyBorder="1" applyAlignment="1">
      <alignment horizontal="centerContinuous" vertical="center" wrapText="1"/>
    </xf>
    <xf numFmtId="0" fontId="24" fillId="0" borderId="8" xfId="4" applyFont="1" applyBorder="1" applyAlignment="1">
      <alignment horizontal="center" vertical="center" wrapText="1"/>
    </xf>
    <xf numFmtId="0" fontId="3" fillId="3" borderId="8" xfId="4" applyFont="1" applyFill="1" applyBorder="1" applyAlignment="1">
      <alignment horizontal="center" vertical="center" wrapText="1"/>
    </xf>
    <xf numFmtId="0" fontId="25" fillId="5" borderId="8" xfId="4" applyFont="1" applyFill="1" applyBorder="1" applyAlignment="1">
      <alignment horizontal="centerContinuous" vertical="center" wrapText="1"/>
    </xf>
    <xf numFmtId="0" fontId="26" fillId="6" borderId="8" xfId="4" applyFont="1" applyFill="1" applyBorder="1" applyAlignment="1">
      <alignment horizontal="center" vertical="center" wrapText="1"/>
    </xf>
    <xf numFmtId="0" fontId="27" fillId="0" borderId="8" xfId="4" applyFont="1" applyBorder="1" applyAlignment="1" applyProtection="1">
      <alignment horizontal="center" vertical="center" wrapText="1"/>
      <protection locked="0"/>
    </xf>
    <xf numFmtId="0" fontId="24" fillId="0" borderId="8" xfId="4" applyFont="1" applyBorder="1" applyAlignment="1">
      <alignment horizontal="centerContinuous" vertical="center"/>
    </xf>
    <xf numFmtId="0" fontId="28" fillId="0" borderId="8" xfId="4" applyFont="1" applyBorder="1" applyAlignment="1">
      <alignment horizontal="centerContinuous" vertical="center"/>
    </xf>
    <xf numFmtId="0" fontId="24" fillId="3" borderId="8" xfId="4" applyFont="1" applyFill="1" applyBorder="1" applyAlignment="1">
      <alignment horizontal="centerContinuous" vertical="center"/>
    </xf>
    <xf numFmtId="0" fontId="28" fillId="0" borderId="8" xfId="4" applyFont="1" applyBorder="1" applyAlignment="1" applyProtection="1">
      <alignment horizontal="center" vertical="center" wrapText="1"/>
      <protection locked="0"/>
    </xf>
    <xf numFmtId="0" fontId="24" fillId="3" borderId="8" xfId="4" applyFont="1" applyFill="1" applyBorder="1" applyAlignment="1">
      <alignment horizontal="center" vertical="center"/>
    </xf>
    <xf numFmtId="0" fontId="20" fillId="3" borderId="8" xfId="4" applyFont="1" applyFill="1" applyBorder="1" applyAlignment="1">
      <alignment horizontal="center" vertical="center" wrapText="1"/>
    </xf>
    <xf numFmtId="0" fontId="0" fillId="0" borderId="8" xfId="0" applyBorder="1" applyAlignment="1">
      <alignment horizontal="center" vertical="center" wrapText="1"/>
    </xf>
    <xf numFmtId="0" fontId="24" fillId="3" borderId="8" xfId="4" applyFont="1" applyFill="1" applyBorder="1" applyAlignment="1">
      <alignment horizontal="center" vertical="center" textRotation="90" wrapText="1"/>
    </xf>
    <xf numFmtId="0" fontId="38" fillId="7" borderId="8" xfId="0" applyFont="1" applyFill="1" applyBorder="1" applyAlignment="1">
      <alignment horizontal="center" vertical="center"/>
    </xf>
    <xf numFmtId="0" fontId="38" fillId="8" borderId="8" xfId="0" applyFont="1" applyFill="1" applyBorder="1" applyAlignment="1">
      <alignment horizontal="center" vertical="center"/>
    </xf>
    <xf numFmtId="0" fontId="38" fillId="9" borderId="8" xfId="0" applyFont="1" applyFill="1" applyBorder="1" applyAlignment="1">
      <alignment horizontal="center" vertical="center"/>
    </xf>
    <xf numFmtId="0" fontId="38" fillId="10" borderId="8" xfId="0" applyFont="1" applyFill="1" applyBorder="1" applyAlignment="1">
      <alignment horizontal="center" vertical="center"/>
    </xf>
    <xf numFmtId="0" fontId="28" fillId="0" borderId="8" xfId="4" applyFont="1" applyBorder="1" applyProtection="1">
      <protection locked="0"/>
    </xf>
    <xf numFmtId="0" fontId="53" fillId="2" borderId="8" xfId="4" applyFont="1" applyFill="1" applyBorder="1" applyAlignment="1">
      <alignment horizontal="center" vertical="center" wrapText="1"/>
    </xf>
    <xf numFmtId="0" fontId="40" fillId="2" borderId="8" xfId="4" applyFont="1" applyFill="1" applyBorder="1" applyAlignment="1" applyProtection="1">
      <alignment horizontal="justify" vertical="center" wrapText="1"/>
      <protection locked="0"/>
    </xf>
    <xf numFmtId="0" fontId="40" fillId="2" borderId="8" xfId="4" applyFont="1" applyFill="1" applyBorder="1" applyAlignment="1" applyProtection="1">
      <alignment horizontal="center" vertical="center" wrapText="1"/>
      <protection locked="0"/>
    </xf>
    <xf numFmtId="0" fontId="56" fillId="2" borderId="8" xfId="4" applyFont="1" applyFill="1" applyBorder="1" applyAlignment="1">
      <alignment horizontal="left" vertical="center"/>
    </xf>
    <xf numFmtId="0" fontId="40" fillId="2" borderId="8" xfId="4" applyFont="1" applyFill="1" applyBorder="1" applyAlignment="1" applyProtection="1">
      <alignment horizontal="center" vertical="center" wrapText="1"/>
      <protection hidden="1"/>
    </xf>
    <xf numFmtId="0" fontId="5" fillId="0" borderId="8" xfId="4" applyFont="1" applyBorder="1" applyAlignment="1" applyProtection="1">
      <alignment vertical="center" wrapText="1"/>
      <protection locked="0"/>
    </xf>
    <xf numFmtId="0" fontId="53" fillId="2" borderId="6" xfId="4" applyFont="1" applyFill="1" applyBorder="1" applyAlignment="1">
      <alignment horizontal="center" vertical="center" wrapText="1"/>
    </xf>
    <xf numFmtId="0" fontId="40" fillId="2" borderId="6" xfId="4" applyFont="1" applyFill="1" applyBorder="1" applyAlignment="1" applyProtection="1">
      <alignment horizontal="justify" vertical="center" wrapText="1"/>
      <protection locked="0"/>
    </xf>
    <xf numFmtId="0" fontId="40" fillId="2" borderId="6" xfId="4" applyFont="1" applyFill="1" applyBorder="1" applyAlignment="1" applyProtection="1">
      <alignment horizontal="center" vertical="center" wrapText="1"/>
      <protection locked="0"/>
    </xf>
    <xf numFmtId="0" fontId="56" fillId="2" borderId="6" xfId="4" applyFont="1" applyFill="1" applyBorder="1" applyAlignment="1">
      <alignment horizontal="left" vertical="center"/>
    </xf>
    <xf numFmtId="0" fontId="40" fillId="2" borderId="6" xfId="4" applyFont="1" applyFill="1" applyBorder="1" applyAlignment="1" applyProtection="1">
      <alignment horizontal="center" vertical="center" wrapText="1"/>
      <protection hidden="1"/>
    </xf>
    <xf numFmtId="0" fontId="53" fillId="2" borderId="37" xfId="4" applyFont="1" applyFill="1" applyBorder="1" applyAlignment="1">
      <alignment horizontal="center" vertical="center" wrapText="1"/>
    </xf>
    <xf numFmtId="0" fontId="40" fillId="2" borderId="32" xfId="4" applyFont="1" applyFill="1" applyBorder="1" applyAlignment="1" applyProtection="1">
      <alignment horizontal="justify" vertical="center" wrapText="1"/>
      <protection locked="0"/>
    </xf>
    <xf numFmtId="0" fontId="40" fillId="2" borderId="32" xfId="4" applyFont="1" applyFill="1" applyBorder="1" applyAlignment="1" applyProtection="1">
      <alignment horizontal="center" vertical="center" wrapText="1"/>
      <protection locked="0"/>
    </xf>
    <xf numFmtId="0" fontId="56" fillId="2" borderId="32" xfId="4" applyFont="1" applyFill="1" applyBorder="1" applyAlignment="1">
      <alignment horizontal="left" vertical="center"/>
    </xf>
    <xf numFmtId="0" fontId="40" fillId="2" borderId="32" xfId="4" applyFont="1" applyFill="1" applyBorder="1" applyAlignment="1" applyProtection="1">
      <alignment horizontal="center" vertical="center" wrapText="1"/>
      <protection hidden="1"/>
    </xf>
    <xf numFmtId="0" fontId="40" fillId="2" borderId="38" xfId="4" applyFont="1" applyFill="1" applyBorder="1" applyAlignment="1" applyProtection="1">
      <alignment horizontal="center" vertical="center" wrapText="1"/>
      <protection hidden="1"/>
    </xf>
    <xf numFmtId="0" fontId="53" fillId="2" borderId="39" xfId="4" applyFont="1" applyFill="1" applyBorder="1" applyAlignment="1">
      <alignment horizontal="center" vertical="center" wrapText="1"/>
    </xf>
    <xf numFmtId="0" fontId="40" fillId="2" borderId="40" xfId="4" applyFont="1" applyFill="1" applyBorder="1" applyAlignment="1" applyProtection="1">
      <alignment horizontal="center" vertical="center" wrapText="1"/>
      <protection hidden="1"/>
    </xf>
    <xf numFmtId="0" fontId="53" fillId="2" borderId="41" xfId="4" applyFont="1" applyFill="1" applyBorder="1" applyAlignment="1">
      <alignment horizontal="center" vertical="center" wrapText="1"/>
    </xf>
    <xf numFmtId="0" fontId="40" fillId="2" borderId="42" xfId="4" applyFont="1" applyFill="1" applyBorder="1" applyAlignment="1" applyProtection="1">
      <alignment horizontal="center" vertical="center" wrapText="1"/>
      <protection hidden="1"/>
    </xf>
    <xf numFmtId="0" fontId="1" fillId="0" borderId="0" xfId="2" applyAlignment="1">
      <alignment horizontal="justify" vertical="center" wrapText="1"/>
    </xf>
    <xf numFmtId="0" fontId="0" fillId="0" borderId="0" xfId="0" applyAlignment="1">
      <alignment horizontal="justify" vertical="center" wrapText="1"/>
    </xf>
    <xf numFmtId="0" fontId="8" fillId="0" borderId="0" xfId="2" applyFont="1" applyAlignment="1">
      <alignment horizontal="justify" vertical="top" wrapText="1"/>
    </xf>
    <xf numFmtId="0" fontId="13" fillId="0" borderId="0" xfId="2" applyFont="1" applyAlignment="1">
      <alignment horizontal="justify" vertical="top" wrapText="1"/>
    </xf>
    <xf numFmtId="0" fontId="75" fillId="0" borderId="0" xfId="2" applyFont="1" applyAlignment="1">
      <alignment horizontal="center" vertical="center" wrapText="1"/>
    </xf>
    <xf numFmtId="0" fontId="76" fillId="0" borderId="0" xfId="2" applyFont="1" applyAlignment="1">
      <alignment horizontal="center" vertical="center" wrapText="1"/>
    </xf>
    <xf numFmtId="0" fontId="9" fillId="0" borderId="0" xfId="2" applyFont="1" applyAlignment="1">
      <alignment horizontal="justify" vertical="center" wrapText="1"/>
    </xf>
    <xf numFmtId="0" fontId="3" fillId="0" borderId="0" xfId="2" applyFont="1" applyAlignment="1">
      <alignment horizontal="justify" vertical="center" wrapText="1"/>
    </xf>
    <xf numFmtId="0" fontId="9" fillId="0" borderId="0" xfId="2" applyFont="1" applyAlignment="1">
      <alignment horizontal="justify" vertical="top" wrapText="1"/>
    </xf>
    <xf numFmtId="0" fontId="3" fillId="0" borderId="0" xfId="2" applyFont="1" applyAlignment="1">
      <alignment horizontal="justify" vertical="top" wrapText="1"/>
    </xf>
    <xf numFmtId="0" fontId="3" fillId="0" borderId="0" xfId="1" applyFont="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42" fillId="0" borderId="0" xfId="1" applyFont="1" applyAlignment="1">
      <alignment horizontal="right" vertical="center" wrapText="1" indent="1"/>
    </xf>
    <xf numFmtId="0" fontId="0" fillId="0" borderId="0" xfId="0" applyAlignment="1">
      <alignment horizontal="right" vertical="center" wrapText="1" indent="1"/>
    </xf>
    <xf numFmtId="0" fontId="41" fillId="0" borderId="0" xfId="1" applyFont="1" applyAlignment="1">
      <alignment horizontal="right" vertical="center" wrapText="1" indent="1"/>
    </xf>
    <xf numFmtId="0" fontId="43" fillId="0" borderId="0" xfId="0" applyFont="1" applyAlignment="1">
      <alignment horizontal="right" vertical="center" wrapText="1" indent="1"/>
    </xf>
    <xf numFmtId="0" fontId="22" fillId="0" borderId="0" xfId="1" applyFont="1" applyAlignment="1">
      <alignment horizontal="right" vertical="center" wrapText="1" indent="1"/>
    </xf>
    <xf numFmtId="0" fontId="31" fillId="0" borderId="0" xfId="1" applyFont="1" applyAlignment="1">
      <alignment horizontal="right" vertical="center" wrapText="1" indent="1"/>
    </xf>
    <xf numFmtId="0" fontId="20" fillId="0" borderId="0" xfId="1" applyFont="1" applyAlignment="1" applyProtection="1">
      <alignment horizontal="center" vertical="center"/>
      <protection locked="0"/>
    </xf>
    <xf numFmtId="0" fontId="21" fillId="0" borderId="0" xfId="1" applyFont="1" applyAlignment="1" applyProtection="1">
      <alignment horizontal="center" vertical="center"/>
      <protection locked="0"/>
    </xf>
    <xf numFmtId="0" fontId="42" fillId="0" borderId="0" xfId="1" applyFont="1" applyAlignment="1">
      <alignment horizontal="right" vertical="top" wrapText="1" indent="1"/>
    </xf>
    <xf numFmtId="0" fontId="43" fillId="0" borderId="0" xfId="0" applyFont="1" applyAlignment="1">
      <alignment horizontal="right" vertical="top" wrapText="1" indent="1"/>
    </xf>
    <xf numFmtId="0" fontId="45" fillId="11" borderId="8" xfId="4" applyFont="1" applyFill="1" applyBorder="1" applyAlignment="1" applyProtection="1">
      <alignment horizontal="left" vertical="center" wrapText="1" indent="1"/>
      <protection locked="0"/>
    </xf>
    <xf numFmtId="0" fontId="36" fillId="11" borderId="8" xfId="0" applyFont="1" applyFill="1" applyBorder="1" applyAlignment="1" applyProtection="1">
      <alignment horizontal="center" vertical="top"/>
      <protection hidden="1"/>
    </xf>
    <xf numFmtId="1" fontId="67" fillId="11" borderId="8" xfId="4" applyNumberFormat="1" applyFont="1" applyFill="1" applyBorder="1" applyAlignment="1">
      <alignment horizontal="center" vertical="center" wrapText="1"/>
    </xf>
    <xf numFmtId="49" fontId="45" fillId="11" borderId="8" xfId="4" applyNumberFormat="1" applyFont="1" applyFill="1" applyBorder="1" applyAlignment="1" applyProtection="1">
      <alignment vertical="center" wrapText="1"/>
      <protection locked="0"/>
    </xf>
    <xf numFmtId="0" fontId="24" fillId="3" borderId="0" xfId="4" applyFont="1" applyFill="1" applyAlignment="1">
      <alignment horizontal="left" vertical="center" wrapText="1" indent="1"/>
    </xf>
    <xf numFmtId="0" fontId="0" fillId="0" borderId="0" xfId="0" applyAlignment="1">
      <alignment horizontal="left" vertical="center" wrapText="1" indent="1"/>
    </xf>
    <xf numFmtId="0" fontId="5" fillId="11" borderId="8" xfId="4" applyFont="1" applyFill="1"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5" fillId="11" borderId="17" xfId="4" applyFont="1" applyFill="1" applyBorder="1" applyAlignment="1" applyProtection="1">
      <alignment horizontal="center" vertical="center" wrapText="1"/>
      <protection hidden="1"/>
    </xf>
    <xf numFmtId="0" fontId="25" fillId="19" borderId="8" xfId="4" applyFont="1" applyFill="1" applyBorder="1" applyAlignment="1">
      <alignment horizontal="center" vertical="center" wrapText="1"/>
    </xf>
    <xf numFmtId="0" fontId="57" fillId="11" borderId="8" xfId="4" applyFont="1" applyFill="1" applyBorder="1" applyAlignment="1" applyProtection="1">
      <alignment horizontal="center" vertical="top" wrapText="1"/>
      <protection hidden="1"/>
    </xf>
    <xf numFmtId="49" fontId="45" fillId="11" borderId="8" xfId="4" applyNumberFormat="1" applyFont="1" applyFill="1" applyBorder="1" applyAlignment="1" applyProtection="1">
      <alignment horizontal="center" vertical="center" wrapText="1"/>
      <protection locked="0"/>
    </xf>
    <xf numFmtId="0" fontId="1" fillId="11" borderId="8" xfId="4" applyFill="1" applyBorder="1" applyAlignment="1" applyProtection="1">
      <alignment horizontal="center" vertical="center" wrapText="1"/>
      <protection locked="0"/>
    </xf>
    <xf numFmtId="0" fontId="48" fillId="11" borderId="8" xfId="4" applyFont="1" applyFill="1" applyBorder="1" applyAlignment="1">
      <alignment horizontal="center" vertical="center" wrapText="1"/>
    </xf>
    <xf numFmtId="0" fontId="25" fillId="21" borderId="8" xfId="4" applyFont="1" applyFill="1" applyBorder="1" applyAlignment="1">
      <alignment horizontal="center" vertical="center" wrapText="1"/>
    </xf>
    <xf numFmtId="0" fontId="26" fillId="22" borderId="8" xfId="4" applyFont="1" applyFill="1" applyBorder="1" applyAlignment="1">
      <alignment horizontal="center" vertical="center" wrapText="1"/>
    </xf>
    <xf numFmtId="0" fontId="24" fillId="3" borderId="8" xfId="4" applyFont="1" applyFill="1" applyBorder="1" applyAlignment="1">
      <alignment horizontal="center" vertical="center" wrapText="1"/>
    </xf>
    <xf numFmtId="0" fontId="24" fillId="3" borderId="8" xfId="4" applyFont="1" applyFill="1" applyBorder="1" applyAlignment="1">
      <alignment horizontal="center" vertical="center" textRotation="1" wrapText="1"/>
    </xf>
    <xf numFmtId="0" fontId="105" fillId="0" borderId="8" xfId="0" applyFont="1" applyBorder="1" applyAlignment="1">
      <alignment horizontal="center" vertical="center" wrapText="1"/>
    </xf>
    <xf numFmtId="0" fontId="45" fillId="11" borderId="8" xfId="4" applyFont="1" applyFill="1" applyBorder="1" applyAlignment="1" applyProtection="1">
      <alignment horizontal="center" vertical="center" wrapText="1"/>
      <protection locked="0"/>
    </xf>
    <xf numFmtId="0" fontId="29" fillId="11" borderId="8" xfId="4" applyFont="1" applyFill="1" applyBorder="1" applyAlignment="1" applyProtection="1">
      <alignment horizontal="center" vertical="top" wrapText="1"/>
      <protection locked="0"/>
    </xf>
    <xf numFmtId="0" fontId="55" fillId="11" borderId="8" xfId="4" applyFont="1" applyFill="1" applyBorder="1" applyAlignment="1" applyProtection="1">
      <alignment horizontal="center" vertical="center" wrapText="1"/>
      <protection locked="0"/>
    </xf>
    <xf numFmtId="0" fontId="18" fillId="11" borderId="8" xfId="4" applyFont="1" applyFill="1" applyBorder="1" applyAlignment="1">
      <alignment horizontal="center" vertical="top" wrapText="1"/>
    </xf>
    <xf numFmtId="0" fontId="18" fillId="11" borderId="36" xfId="4" applyFont="1" applyFill="1" applyBorder="1" applyAlignment="1">
      <alignment horizontal="center" vertical="top" wrapText="1"/>
    </xf>
    <xf numFmtId="0" fontId="5" fillId="11" borderId="8" xfId="4" applyFont="1" applyFill="1" applyBorder="1" applyAlignment="1" applyProtection="1">
      <alignment horizontal="center" vertical="top" wrapText="1"/>
      <protection locked="0"/>
    </xf>
    <xf numFmtId="0" fontId="39" fillId="0" borderId="8" xfId="0" applyFont="1" applyBorder="1" applyAlignment="1">
      <alignment horizontal="center" vertical="center" wrapText="1"/>
    </xf>
    <xf numFmtId="0" fontId="54" fillId="0" borderId="8" xfId="0" applyFont="1" applyBorder="1" applyAlignment="1">
      <alignment horizontal="center" vertical="center" wrapText="1"/>
    </xf>
    <xf numFmtId="0" fontId="37" fillId="11" borderId="8" xfId="0" applyFont="1" applyFill="1" applyBorder="1" applyAlignment="1">
      <alignment horizontal="center" vertical="center"/>
    </xf>
    <xf numFmtId="0" fontId="24" fillId="3" borderId="0" xfId="4" applyFont="1" applyFill="1" applyAlignment="1" applyProtection="1">
      <alignment horizontal="right" vertical="center" wrapText="1"/>
      <protection locked="0"/>
    </xf>
    <xf numFmtId="0" fontId="0" fillId="0" borderId="0" xfId="0" applyAlignment="1" applyProtection="1">
      <alignment wrapText="1"/>
      <protection locked="0"/>
    </xf>
    <xf numFmtId="0" fontId="24" fillId="0" borderId="0" xfId="0" applyFont="1" applyAlignment="1">
      <alignment horizontal="center" vertical="top" wrapText="1"/>
    </xf>
    <xf numFmtId="0" fontId="44" fillId="0" borderId="0" xfId="0" applyFont="1" applyAlignment="1">
      <alignment horizontal="center" vertical="top" wrapText="1"/>
    </xf>
    <xf numFmtId="0" fontId="0" fillId="0" borderId="8" xfId="0" applyBorder="1" applyAlignment="1">
      <alignment horizontal="center" vertical="center" wrapText="1"/>
    </xf>
    <xf numFmtId="0" fontId="25" fillId="20" borderId="8" xfId="4" applyFont="1" applyFill="1" applyBorder="1" applyAlignment="1">
      <alignment horizontal="center" vertical="center"/>
    </xf>
    <xf numFmtId="0" fontId="29" fillId="17" borderId="8" xfId="4" applyFont="1" applyFill="1" applyBorder="1" applyAlignment="1">
      <alignment horizontal="center" vertical="center" wrapText="1"/>
    </xf>
    <xf numFmtId="0" fontId="0" fillId="17" borderId="8" xfId="0" applyFill="1" applyBorder="1" applyAlignment="1">
      <alignment horizontal="center" vertical="center" wrapText="1"/>
    </xf>
    <xf numFmtId="0" fontId="45" fillId="0" borderId="8" xfId="4" applyFont="1" applyBorder="1" applyAlignment="1" applyProtection="1">
      <alignment horizontal="left" vertical="center" wrapText="1" indent="1"/>
      <protection locked="0"/>
    </xf>
    <xf numFmtId="0" fontId="45" fillId="11" borderId="8" xfId="4" applyFont="1" applyFill="1" applyBorder="1" applyAlignment="1" applyProtection="1">
      <alignment horizontal="left" vertical="top" wrapText="1"/>
      <protection locked="0"/>
    </xf>
    <xf numFmtId="0" fontId="24" fillId="0" borderId="22" xfId="3" applyFont="1" applyBorder="1" applyAlignment="1" applyProtection="1">
      <alignment horizontal="center" vertical="top" wrapText="1"/>
      <protection locked="0"/>
    </xf>
    <xf numFmtId="0" fontId="0" fillId="0" borderId="0" xfId="0" applyAlignment="1">
      <alignment vertical="top" wrapText="1"/>
    </xf>
    <xf numFmtId="0" fontId="24" fillId="0" borderId="0" xfId="3" applyFont="1" applyAlignment="1" applyProtection="1">
      <alignment horizontal="center" vertical="top" wrapText="1"/>
      <protection locked="0"/>
    </xf>
    <xf numFmtId="0" fontId="0" fillId="0" borderId="0" xfId="0"/>
    <xf numFmtId="0" fontId="3" fillId="0" borderId="23" xfId="3" applyFont="1" applyBorder="1" applyAlignment="1">
      <alignment horizontal="center" vertical="center" wrapText="1"/>
    </xf>
    <xf numFmtId="0" fontId="0" fillId="0" borderId="24" xfId="0" applyBorder="1" applyAlignment="1">
      <alignment horizontal="center" vertical="center" wrapText="1"/>
    </xf>
    <xf numFmtId="0" fontId="3" fillId="0" borderId="25" xfId="3" applyFont="1" applyBorder="1" applyAlignment="1">
      <alignment horizontal="center" vertical="center" wrapText="1"/>
    </xf>
    <xf numFmtId="0" fontId="0" fillId="0" borderId="26" xfId="0" applyBorder="1" applyAlignment="1">
      <alignment horizontal="center" vertical="center" wrapText="1"/>
    </xf>
    <xf numFmtId="0" fontId="3" fillId="0" borderId="26" xfId="3" applyFont="1" applyBorder="1" applyAlignment="1">
      <alignment horizontal="center" vertical="center" wrapText="1"/>
    </xf>
    <xf numFmtId="0" fontId="3" fillId="0" borderId="27" xfId="3" applyFont="1" applyBorder="1" applyAlignment="1">
      <alignment horizontal="center" vertical="center" wrapText="1"/>
    </xf>
    <xf numFmtId="1" fontId="94" fillId="12" borderId="28" xfId="0" applyNumberFormat="1" applyFont="1" applyFill="1" applyBorder="1" applyAlignment="1">
      <alignment horizontal="center" vertical="center"/>
    </xf>
    <xf numFmtId="0" fontId="94" fillId="12" borderId="29" xfId="0" applyFont="1" applyFill="1" applyBorder="1" applyAlignment="1">
      <alignment horizontal="center" vertical="center"/>
    </xf>
    <xf numFmtId="0" fontId="94" fillId="12" borderId="30" xfId="0" applyFont="1" applyFill="1" applyBorder="1" applyAlignment="1">
      <alignment horizontal="center" vertical="center"/>
    </xf>
    <xf numFmtId="0" fontId="94" fillId="12" borderId="28" xfId="0" applyFont="1" applyFill="1" applyBorder="1" applyAlignment="1">
      <alignment horizontal="center" vertical="center" wrapText="1"/>
    </xf>
    <xf numFmtId="0" fontId="94" fillId="12" borderId="29" xfId="0" applyFont="1" applyFill="1" applyBorder="1" applyAlignment="1">
      <alignment horizontal="center" vertical="center" wrapText="1"/>
    </xf>
    <xf numFmtId="0" fontId="94" fillId="12" borderId="30" xfId="0" applyFont="1" applyFill="1" applyBorder="1" applyAlignment="1">
      <alignment horizontal="center" vertical="center" wrapText="1"/>
    </xf>
    <xf numFmtId="0" fontId="94" fillId="12" borderId="28" xfId="0" applyFont="1" applyFill="1" applyBorder="1" applyAlignment="1">
      <alignment horizontal="center" vertical="center"/>
    </xf>
    <xf numFmtId="0" fontId="97" fillId="12" borderId="20" xfId="0" applyFont="1" applyFill="1" applyBorder="1" applyAlignment="1">
      <alignment horizontal="left" vertical="center" wrapText="1"/>
    </xf>
    <xf numFmtId="0" fontId="97" fillId="12" borderId="31" xfId="0" applyFont="1" applyFill="1" applyBorder="1" applyAlignment="1">
      <alignment horizontal="left" vertical="center" wrapText="1"/>
    </xf>
    <xf numFmtId="0" fontId="97" fillId="12" borderId="21" xfId="0" applyFont="1" applyFill="1" applyBorder="1" applyAlignment="1">
      <alignment horizontal="left" vertical="center" wrapText="1"/>
    </xf>
    <xf numFmtId="1" fontId="94" fillId="18" borderId="28" xfId="0" applyNumberFormat="1" applyFont="1" applyFill="1" applyBorder="1" applyAlignment="1">
      <alignment horizontal="center" vertical="center"/>
    </xf>
    <xf numFmtId="0" fontId="94" fillId="18" borderId="29" xfId="0" applyFont="1" applyFill="1" applyBorder="1" applyAlignment="1">
      <alignment horizontal="center" vertical="center"/>
    </xf>
    <xf numFmtId="0" fontId="94" fillId="18" borderId="30" xfId="0" applyFont="1" applyFill="1" applyBorder="1" applyAlignment="1">
      <alignment horizontal="center" vertical="center"/>
    </xf>
    <xf numFmtId="0" fontId="94" fillId="18" borderId="28" xfId="0" applyFont="1" applyFill="1" applyBorder="1" applyAlignment="1">
      <alignment horizontal="center" vertical="center" wrapText="1"/>
    </xf>
    <xf numFmtId="0" fontId="94" fillId="18" borderId="29" xfId="0" applyFont="1" applyFill="1" applyBorder="1" applyAlignment="1">
      <alignment horizontal="center" vertical="center" wrapText="1"/>
    </xf>
    <xf numFmtId="0" fontId="94" fillId="18" borderId="30" xfId="0" applyFont="1" applyFill="1" applyBorder="1" applyAlignment="1">
      <alignment horizontal="center" vertical="center" wrapText="1"/>
    </xf>
    <xf numFmtId="0" fontId="94" fillId="18" borderId="28" xfId="0" applyFont="1" applyFill="1" applyBorder="1" applyAlignment="1">
      <alignment horizontal="center" vertical="center"/>
    </xf>
    <xf numFmtId="0" fontId="94" fillId="0" borderId="28" xfId="0" applyFont="1" applyBorder="1" applyAlignment="1">
      <alignment horizontal="center" vertical="center" wrapText="1"/>
    </xf>
    <xf numFmtId="0" fontId="94" fillId="0" borderId="29" xfId="0" applyFont="1" applyBorder="1" applyAlignment="1">
      <alignment horizontal="center" vertical="center" wrapText="1"/>
    </xf>
    <xf numFmtId="0" fontId="94" fillId="0" borderId="30" xfId="0" applyFont="1" applyBorder="1" applyAlignment="1">
      <alignment horizontal="center" vertical="center" wrapText="1"/>
    </xf>
    <xf numFmtId="0" fontId="97" fillId="0" borderId="20" xfId="0" applyFont="1" applyBorder="1" applyAlignment="1">
      <alignment horizontal="left" vertical="center" wrapText="1"/>
    </xf>
    <xf numFmtId="0" fontId="97" fillId="0" borderId="31" xfId="0" applyFont="1" applyBorder="1" applyAlignment="1">
      <alignment horizontal="left" vertical="center" wrapText="1"/>
    </xf>
    <xf numFmtId="0" fontId="97" fillId="0" borderId="21" xfId="0" applyFont="1" applyBorder="1" applyAlignment="1">
      <alignment horizontal="left" vertical="center" wrapText="1"/>
    </xf>
    <xf numFmtId="0" fontId="94" fillId="18" borderId="32" xfId="0" applyFont="1" applyFill="1" applyBorder="1" applyAlignment="1">
      <alignment horizontal="center" vertical="center"/>
    </xf>
    <xf numFmtId="0" fontId="92" fillId="18" borderId="0" xfId="0" applyFont="1" applyFill="1" applyAlignment="1">
      <alignment horizontal="center" vertical="center"/>
    </xf>
    <xf numFmtId="0" fontId="92" fillId="18" borderId="0" xfId="0" applyFont="1" applyFill="1" applyAlignment="1">
      <alignment horizontal="center"/>
    </xf>
    <xf numFmtId="0" fontId="98" fillId="14" borderId="20" xfId="0" applyFont="1" applyFill="1" applyBorder="1" applyAlignment="1">
      <alignment horizontal="center" vertical="center" wrapText="1"/>
    </xf>
    <xf numFmtId="1" fontId="94" fillId="13" borderId="28" xfId="0" applyNumberFormat="1" applyFont="1" applyFill="1" applyBorder="1" applyAlignment="1">
      <alignment horizontal="center" vertical="center"/>
    </xf>
    <xf numFmtId="0" fontId="94" fillId="13" borderId="29" xfId="0" applyFont="1" applyFill="1" applyBorder="1" applyAlignment="1">
      <alignment horizontal="center" vertical="center"/>
    </xf>
    <xf numFmtId="0" fontId="94" fillId="13" borderId="30" xfId="0" applyFont="1" applyFill="1" applyBorder="1" applyAlignment="1">
      <alignment horizontal="center" vertical="center"/>
    </xf>
    <xf numFmtId="0" fontId="94" fillId="13" borderId="28" xfId="0" applyFont="1" applyFill="1" applyBorder="1" applyAlignment="1">
      <alignment horizontal="center" vertical="center" wrapText="1"/>
    </xf>
    <xf numFmtId="0" fontId="94" fillId="13" borderId="29" xfId="0" applyFont="1" applyFill="1" applyBorder="1" applyAlignment="1">
      <alignment horizontal="center" vertical="center" wrapText="1"/>
    </xf>
    <xf numFmtId="0" fontId="94" fillId="13" borderId="30" xfId="0" applyFont="1" applyFill="1" applyBorder="1" applyAlignment="1">
      <alignment horizontal="center" vertical="center" wrapText="1"/>
    </xf>
    <xf numFmtId="0" fontId="94" fillId="13" borderId="28" xfId="0" applyFont="1" applyFill="1" applyBorder="1" applyAlignment="1">
      <alignment horizontal="center" vertical="center"/>
    </xf>
    <xf numFmtId="0" fontId="97" fillId="13" borderId="20" xfId="0" applyFont="1" applyFill="1" applyBorder="1" applyAlignment="1">
      <alignment horizontal="left" vertical="center" wrapText="1"/>
    </xf>
    <xf numFmtId="0" fontId="97" fillId="13" borderId="31" xfId="0" applyFont="1" applyFill="1" applyBorder="1" applyAlignment="1">
      <alignment horizontal="left" vertical="center" wrapText="1"/>
    </xf>
    <xf numFmtId="0" fontId="97" fillId="13" borderId="21" xfId="0" applyFont="1" applyFill="1" applyBorder="1" applyAlignment="1">
      <alignment horizontal="left" vertical="center" wrapText="1"/>
    </xf>
    <xf numFmtId="0" fontId="97" fillId="12" borderId="28" xfId="0" applyFont="1" applyFill="1" applyBorder="1" applyAlignment="1" applyProtection="1">
      <alignment horizontal="center" vertical="center" wrapText="1"/>
      <protection locked="0"/>
    </xf>
    <xf numFmtId="0" fontId="97" fillId="12" borderId="30" xfId="0" applyFont="1" applyFill="1" applyBorder="1" applyAlignment="1" applyProtection="1">
      <alignment horizontal="center" vertical="center" wrapText="1"/>
      <protection locked="0"/>
    </xf>
    <xf numFmtId="14" fontId="97" fillId="12" borderId="28" xfId="0" applyNumberFormat="1" applyFont="1" applyFill="1" applyBorder="1" applyAlignment="1" applyProtection="1">
      <alignment horizontal="center" vertical="center" wrapText="1"/>
      <protection locked="0"/>
    </xf>
    <xf numFmtId="14" fontId="97" fillId="12" borderId="30" xfId="0" applyNumberFormat="1" applyFont="1" applyFill="1" applyBorder="1" applyAlignment="1" applyProtection="1">
      <alignment horizontal="center" vertical="center" wrapText="1"/>
      <protection locked="0"/>
    </xf>
    <xf numFmtId="0" fontId="92" fillId="18" borderId="33" xfId="0" applyFont="1" applyFill="1" applyBorder="1" applyAlignment="1">
      <alignment horizontal="center" vertical="center"/>
    </xf>
    <xf numFmtId="0" fontId="92" fillId="18" borderId="34" xfId="0" applyFont="1" applyFill="1" applyBorder="1" applyAlignment="1">
      <alignment horizontal="center" vertical="center"/>
    </xf>
    <xf numFmtId="0" fontId="92" fillId="18" borderId="35" xfId="0" applyFont="1" applyFill="1" applyBorder="1" applyAlignment="1">
      <alignment horizontal="center" vertical="center"/>
    </xf>
  </cellXfs>
  <cellStyles count="5">
    <cellStyle name="Normal" xfId="0" builtinId="0"/>
    <cellStyle name="Normal_011_SEP_AnexoEval_2Bim07" xfId="1"/>
    <cellStyle name="Normal_12 04_PA07_Avance Ahorro_" xfId="2"/>
    <cellStyle name="Normal_MAPA DE RIESGOS INSTITUCIONAL_ v1" xfId="3"/>
    <cellStyle name="Normal_Pantallas ARI" xfId="4"/>
  </cellStyles>
  <dxfs count="10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name val="Cambria"/>
        <scheme val="none"/>
      </font>
    </dxf>
    <dxf>
      <font>
        <color theme="0"/>
      </font>
    </dxf>
    <dxf>
      <font>
        <color theme="0"/>
      </font>
    </dxf>
    <dxf>
      <fill>
        <patternFill>
          <bgColor rgb="FF00B0F0"/>
        </patternFill>
      </fill>
    </dxf>
    <dxf>
      <fill>
        <patternFill>
          <bgColor rgb="FFFF0000"/>
        </patternFill>
      </fill>
    </dxf>
    <dxf>
      <fill>
        <patternFill>
          <bgColor rgb="FFFFFF00"/>
        </patternFill>
      </fill>
    </dxf>
    <dxf>
      <fill>
        <patternFill>
          <bgColor rgb="FF00FF00"/>
        </patternFill>
      </fill>
    </dxf>
    <dxf>
      <fill>
        <patternFill>
          <bgColor rgb="FF00FFFF"/>
        </patternFill>
      </fill>
    </dxf>
    <dxf>
      <font>
        <color theme="0"/>
      </font>
      <fill>
        <patternFill>
          <bgColor rgb="FFFF0000"/>
        </patternFill>
      </fill>
    </dxf>
    <dxf>
      <font>
        <color auto="1"/>
        <name val="Cambria"/>
        <scheme val="none"/>
      </font>
      <fill>
        <patternFill>
          <bgColor rgb="FFFFFF00"/>
        </patternFill>
      </fill>
    </dxf>
    <dxf>
      <font>
        <color auto="1"/>
        <name val="Cambria"/>
        <scheme val="none"/>
      </font>
      <fill>
        <patternFill>
          <bgColor rgb="FF00FF00"/>
        </patternFill>
      </fill>
    </dxf>
    <dxf>
      <fill>
        <patternFill>
          <bgColor rgb="FF00B0F0"/>
        </patternFill>
      </fill>
    </dxf>
    <dxf>
      <font>
        <b/>
        <i val="0"/>
        <condense val="0"/>
        <extend val="0"/>
        <color auto="1"/>
      </font>
      <fill>
        <patternFill>
          <bgColor indexed="15"/>
        </patternFill>
      </fill>
    </dxf>
    <dxf>
      <font>
        <b/>
        <i val="0"/>
        <condense val="0"/>
        <extend val="0"/>
        <color auto="1"/>
      </font>
      <fill>
        <patternFill>
          <bgColor indexed="11"/>
        </patternFill>
      </fill>
    </dxf>
    <dxf>
      <font>
        <b/>
        <i val="0"/>
        <condense val="0"/>
        <extend val="0"/>
        <color auto="1"/>
      </font>
      <fill>
        <patternFill>
          <bgColor indexed="13"/>
        </patternFill>
      </fill>
    </dxf>
    <dxf>
      <font>
        <b/>
        <i val="0"/>
        <condense val="0"/>
        <extend val="0"/>
        <color auto="1"/>
      </font>
      <fill>
        <patternFill>
          <bgColor indexed="10"/>
        </patternFill>
      </fill>
    </dxf>
    <dxf>
      <font>
        <b/>
        <i val="0"/>
        <condense val="0"/>
        <extend val="0"/>
        <color auto="1"/>
      </font>
      <fill>
        <patternFill>
          <bgColor indexed="43"/>
        </patternFill>
      </fill>
    </dxf>
    <dxf>
      <font>
        <b/>
        <i val="0"/>
        <condense val="0"/>
        <extend val="0"/>
        <color auto="1"/>
      </font>
      <fill>
        <patternFill patternType="solid">
          <bgColor indexed="11"/>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ill>
        <patternFill>
          <bgColor rgb="FFFF0000"/>
        </patternFill>
      </fill>
    </dxf>
    <dxf>
      <fill>
        <patternFill>
          <bgColor rgb="FFFFFF00"/>
        </patternFill>
      </fill>
    </dxf>
    <dxf>
      <fill>
        <patternFill>
          <bgColor rgb="FF00FF00"/>
        </patternFill>
      </fill>
    </dxf>
    <dxf>
      <fill>
        <patternFill>
          <bgColor rgb="FF00FFFF"/>
        </patternFill>
      </fill>
    </dxf>
    <dxf>
      <font>
        <b/>
        <i val="0"/>
        <condense val="0"/>
        <extend val="0"/>
        <color indexed="9"/>
      </font>
      <fill>
        <patternFill>
          <bgColor indexed="10"/>
        </patternFill>
      </fill>
    </dxf>
    <dxf>
      <font>
        <condense val="0"/>
        <extend val="0"/>
        <color auto="1"/>
      </font>
      <fill>
        <patternFill patternType="solid">
          <bgColor indexed="41"/>
        </patternFill>
      </fill>
    </dxf>
    <dxf>
      <font>
        <b/>
        <i val="0"/>
        <condense val="0"/>
        <extend val="0"/>
        <color auto="1"/>
      </font>
      <fill>
        <patternFill>
          <bgColor indexed="9"/>
        </patternFill>
      </fill>
    </dxf>
    <dxf>
      <font>
        <condense val="0"/>
        <extend val="0"/>
        <color indexed="23"/>
      </font>
      <fill>
        <patternFill patternType="mediumGray">
          <bgColor indexed="9"/>
        </patternFill>
      </fill>
    </dxf>
  </dxfs>
  <tableStyles count="0" defaultTableStyle="TableStyleMedium9" defaultPivotStyle="PivotStyleLight16"/>
  <colors>
    <mruColors>
      <color rgb="FF7E24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5.emf"/></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FFFFFF"/>
                </a:solidFill>
                <a:latin typeface="Arial"/>
                <a:ea typeface="Arial"/>
                <a:cs typeface="Arial"/>
              </a:defRPr>
            </a:pPr>
            <a:r>
              <a:rPr lang="es-MX"/>
              <a:t>MAPA DE RIESGOS</a:t>
            </a:r>
          </a:p>
        </c:rich>
      </c:tx>
      <c:layout>
        <c:manualLayout>
          <c:xMode val="edge"/>
          <c:yMode val="edge"/>
          <c:x val="0.40709282898007793"/>
          <c:y val="9.3808521868650723E-3"/>
        </c:manualLayout>
      </c:layout>
      <c:overlay val="0"/>
      <c:spPr>
        <a:noFill/>
        <a:ln w="25400">
          <a:noFill/>
        </a:ln>
      </c:spPr>
    </c:title>
    <c:autoTitleDeleted val="0"/>
    <c:plotArea>
      <c:layout>
        <c:manualLayout>
          <c:layoutTarget val="inner"/>
          <c:xMode val="edge"/>
          <c:yMode val="edge"/>
          <c:x val="0.10311055650278581"/>
          <c:y val="7.081402116438372E-2"/>
          <c:w val="0.87432102020855362"/>
          <c:h val="0.81522482901436866"/>
        </c:manualLayout>
      </c:layout>
      <c:scatterChart>
        <c:scatterStyle val="lineMarker"/>
        <c:varyColors val="0"/>
        <c:ser>
          <c:idx val="0"/>
          <c:order val="0"/>
          <c:tx>
            <c:strRef>
              <c:f>' Mapa de Riesgos'!$A$12:$A$14</c:f>
              <c:strCache>
                <c:ptCount val="3"/>
                <c:pt idx="0">
                  <c:v>No. de Riesgo</c:v>
                </c:pt>
              </c:strCache>
            </c:strRef>
          </c:tx>
          <c:spPr>
            <a:ln w="28575">
              <a:noFill/>
            </a:ln>
          </c:spPr>
          <c:marker>
            <c:symbol val="circle"/>
            <c:size val="9"/>
            <c:spPr>
              <a:solidFill>
                <a:srgbClr val="00CCFF"/>
              </a:solidFill>
              <a:ln>
                <a:solidFill>
                  <a:srgbClr val="000080"/>
                </a:solidFill>
                <a:prstDash val="solid"/>
              </a:ln>
              <a:effectLst>
                <a:outerShdw dist="35921" dir="2700000" algn="br">
                  <a:srgbClr val="000000"/>
                </a:outerShdw>
              </a:effectLst>
            </c:spPr>
          </c:marker>
          <c:dLbls>
            <c:spPr>
              <a:solidFill>
                <a:srgbClr val="FFFFFF"/>
              </a:solid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ES"/>
              </a:p>
            </c:txPr>
            <c:showLegendKey val="0"/>
            <c:showVal val="1"/>
            <c:showCatName val="1"/>
            <c:showSerName val="0"/>
            <c:showPercent val="0"/>
            <c:showBubbleSize val="0"/>
            <c:showLeaderLines val="0"/>
            <c:extLst>
              <c:ext xmlns:c15="http://schemas.microsoft.com/office/drawing/2012/chart" uri="{CE6537A1-D6FC-4f65-9D91-7224C49458BB}">
                <c15:layout/>
                <c15:showLeaderLines val="0"/>
              </c:ext>
            </c:extLst>
          </c:dLbls>
          <c:xVal>
            <c:numRef>
              <c:f>' Mapa de Riesgos'!$D$15:$D$34</c:f>
              <c:numCache>
                <c:formatCode>General</c:formatCode>
                <c:ptCount val="20"/>
                <c:pt idx="0">
                  <c:v>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 Mapa de Riesgos'!$E$15:$E$34</c:f>
              <c:numCache>
                <c:formatCode>General</c:formatCode>
                <c:ptCount val="20"/>
                <c:pt idx="0">
                  <c:v>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3E24-4DCC-AE32-FD55AE5912B2}"/>
            </c:ext>
          </c:extLst>
        </c:ser>
        <c:dLbls>
          <c:showLegendKey val="0"/>
          <c:showVal val="0"/>
          <c:showCatName val="0"/>
          <c:showSerName val="0"/>
          <c:showPercent val="0"/>
          <c:showBubbleSize val="0"/>
        </c:dLbls>
        <c:axId val="1206107104"/>
        <c:axId val="1"/>
      </c:scatterChart>
      <c:valAx>
        <c:axId val="1206107104"/>
        <c:scaling>
          <c:orientation val="minMax"/>
          <c:max val="10"/>
        </c:scaling>
        <c:delete val="0"/>
        <c:axPos val="b"/>
        <c:title>
          <c:tx>
            <c:rich>
              <a:bodyPr/>
              <a:lstStyle/>
              <a:p>
                <a:pPr>
                  <a:defRPr sz="1100" b="1" i="0" u="none" strike="noStrike" baseline="0">
                    <a:solidFill>
                      <a:srgbClr val="FF0000"/>
                    </a:solidFill>
                    <a:latin typeface="Arial"/>
                    <a:ea typeface="Arial"/>
                    <a:cs typeface="Arial"/>
                  </a:defRPr>
                </a:pPr>
                <a:r>
                  <a:rPr lang="es-MX"/>
                  <a:t> GRADO  DE  IMPACTO </a:t>
                </a:r>
              </a:p>
            </c:rich>
          </c:tx>
          <c:layout>
            <c:manualLayout>
              <c:xMode val="edge"/>
              <c:yMode val="edge"/>
              <c:x val="0.40961734133453587"/>
              <c:y val="0.94476276725739849"/>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ES"/>
          </a:p>
        </c:txPr>
        <c:crossAx val="1"/>
        <c:crosses val="autoZero"/>
        <c:crossBetween val="midCat"/>
        <c:majorUnit val="1"/>
        <c:minorUnit val="0.5"/>
      </c:valAx>
      <c:valAx>
        <c:axId val="1"/>
        <c:scaling>
          <c:orientation val="minMax"/>
          <c:max val="10"/>
        </c:scaling>
        <c:delete val="0"/>
        <c:axPos val="l"/>
        <c:title>
          <c:tx>
            <c:rich>
              <a:bodyPr/>
              <a:lstStyle/>
              <a:p>
                <a:pPr>
                  <a:defRPr sz="1100" b="1" i="0" u="none" strike="noStrike" baseline="0">
                    <a:solidFill>
                      <a:srgbClr val="FF0000"/>
                    </a:solidFill>
                    <a:latin typeface="Arial"/>
                    <a:ea typeface="Arial"/>
                    <a:cs typeface="Arial"/>
                  </a:defRPr>
                </a:pPr>
                <a:r>
                  <a:rPr lang="es-MX"/>
                  <a:t> PROBABILIDAD  DE OCURRENCIA   .</a:t>
                </a:r>
              </a:p>
            </c:rich>
          </c:tx>
          <c:layout>
            <c:manualLayout>
              <c:xMode val="edge"/>
              <c:yMode val="edge"/>
              <c:x val="7.0623330673974128E-3"/>
              <c:y val="0.25216698119346653"/>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ES"/>
          </a:p>
        </c:txPr>
        <c:crossAx val="1206107104"/>
        <c:crosses val="autoZero"/>
        <c:crossBetween val="midCat"/>
        <c:majorUnit val="1"/>
        <c:minorUnit val="0.5"/>
      </c:valAx>
      <c:spPr>
        <a:blipFill dpi="0" rotWithShape="0">
          <a:blip xmlns:r="http://schemas.openxmlformats.org/officeDocument/2006/relationships" r:embed="rId1"/>
          <a:srcRect/>
          <a:stretch>
            <a:fillRect/>
          </a:stretch>
        </a:blipFill>
        <a:ln w="12700">
          <a:solidFill>
            <a:srgbClr val="808080"/>
          </a:solidFill>
          <a:prstDash val="solid"/>
        </a:ln>
      </c:spPr>
    </c:plotArea>
    <c:plotVisOnly val="1"/>
    <c:dispBlanksAs val="gap"/>
    <c:showDLblsOverMax val="0"/>
  </c:chart>
  <c:spPr>
    <a:gradFill rotWithShape="0">
      <a:gsLst>
        <a:gs pos="0">
          <a:srgbClr val="0047FF"/>
        </a:gs>
        <a:gs pos="13000">
          <a:srgbClr val="000082"/>
        </a:gs>
        <a:gs pos="28000">
          <a:srgbClr val="0047FF"/>
        </a:gs>
        <a:gs pos="42000">
          <a:srgbClr val="000082"/>
        </a:gs>
        <a:gs pos="57001">
          <a:srgbClr val="0047FF"/>
        </a:gs>
        <a:gs pos="72000">
          <a:srgbClr val="000082"/>
        </a:gs>
        <a:gs pos="87000">
          <a:srgbClr val="0047FF"/>
        </a:gs>
        <a:gs pos="100000">
          <a:srgbClr val="000082"/>
        </a:gs>
      </a:gsLst>
      <a:lin ang="2700000" scaled="1"/>
    </a:gra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215265</xdr:colOff>
      <xdr:row>92</xdr:row>
      <xdr:rowOff>64770</xdr:rowOff>
    </xdr:from>
    <xdr:to>
      <xdr:col>2</xdr:col>
      <xdr:colOff>215265</xdr:colOff>
      <xdr:row>92</xdr:row>
      <xdr:rowOff>244013</xdr:rowOff>
    </xdr:to>
    <xdr:sp macro="" textlink="">
      <xdr:nvSpPr>
        <xdr:cNvPr id="2" name="Text Box 5">
          <a:extLst>
            <a:ext uri="{FF2B5EF4-FFF2-40B4-BE49-F238E27FC236}">
              <a16:creationId xmlns:a16="http://schemas.microsoft.com/office/drawing/2014/main" id="{DFF6F51D-3CE9-4A5E-BB55-D028AA36E68F}"/>
            </a:ext>
          </a:extLst>
        </xdr:cNvPr>
        <xdr:cNvSpPr txBox="1">
          <a:spLocks noChangeArrowheads="1"/>
        </xdr:cNvSpPr>
      </xdr:nvSpPr>
      <xdr:spPr bwMode="auto">
        <a:xfrm>
          <a:off x="1152525" y="2860357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0</xdr:colOff>
      <xdr:row>12</xdr:row>
      <xdr:rowOff>0</xdr:rowOff>
    </xdr:from>
    <xdr:to>
      <xdr:col>3</xdr:col>
      <xdr:colOff>0</xdr:colOff>
      <xdr:row>13</xdr:row>
      <xdr:rowOff>0</xdr:rowOff>
    </xdr:to>
    <xdr:sp macro="" textlink="">
      <xdr:nvSpPr>
        <xdr:cNvPr id="517494" name="Rectangle 20">
          <a:extLst>
            <a:ext uri="{FF2B5EF4-FFF2-40B4-BE49-F238E27FC236}">
              <a16:creationId xmlns:a16="http://schemas.microsoft.com/office/drawing/2014/main" id="{D7752397-B950-454D-B454-6B70C1DF9DF1}"/>
            </a:ext>
          </a:extLst>
        </xdr:cNvPr>
        <xdr:cNvSpPr>
          <a:spLocks noChangeArrowheads="1"/>
        </xdr:cNvSpPr>
      </xdr:nvSpPr>
      <xdr:spPr bwMode="auto">
        <a:xfrm>
          <a:off x="967740" y="5128260"/>
          <a:ext cx="6583680" cy="7772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15</xdr:col>
      <xdr:colOff>0</xdr:colOff>
      <xdr:row>60</xdr:row>
      <xdr:rowOff>0</xdr:rowOff>
    </xdr:from>
    <xdr:to>
      <xdr:col>18</xdr:col>
      <xdr:colOff>0</xdr:colOff>
      <xdr:row>60</xdr:row>
      <xdr:rowOff>0</xdr:rowOff>
    </xdr:to>
    <xdr:pic>
      <xdr:nvPicPr>
        <xdr:cNvPr id="517495" name="Picture 98">
          <a:extLst>
            <a:ext uri="{FF2B5EF4-FFF2-40B4-BE49-F238E27FC236}">
              <a16:creationId xmlns:a16="http://schemas.microsoft.com/office/drawing/2014/main" id="{5E1DF3F7-A78E-4B41-A42C-B865F64F2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3261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94</xdr:row>
      <xdr:rowOff>41910</xdr:rowOff>
    </xdr:from>
    <xdr:to>
      <xdr:col>2</xdr:col>
      <xdr:colOff>215265</xdr:colOff>
      <xdr:row>94</xdr:row>
      <xdr:rowOff>231338</xdr:rowOff>
    </xdr:to>
    <xdr:sp macro="" textlink="">
      <xdr:nvSpPr>
        <xdr:cNvPr id="5" name="Text Box 5">
          <a:extLst>
            <a:ext uri="{FF2B5EF4-FFF2-40B4-BE49-F238E27FC236}">
              <a16:creationId xmlns:a16="http://schemas.microsoft.com/office/drawing/2014/main" id="{FAEAB3CE-BBA3-4F8A-975E-B28C9B58193C}"/>
            </a:ext>
          </a:extLst>
        </xdr:cNvPr>
        <xdr:cNvSpPr txBox="1">
          <a:spLocks noChangeArrowheads="1"/>
        </xdr:cNvSpPr>
      </xdr:nvSpPr>
      <xdr:spPr bwMode="auto">
        <a:xfrm>
          <a:off x="1152525" y="2924175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96</xdr:row>
      <xdr:rowOff>57150</xdr:rowOff>
    </xdr:from>
    <xdr:to>
      <xdr:col>2</xdr:col>
      <xdr:colOff>215265</xdr:colOff>
      <xdr:row>96</xdr:row>
      <xdr:rowOff>236393</xdr:rowOff>
    </xdr:to>
    <xdr:sp macro="" textlink="">
      <xdr:nvSpPr>
        <xdr:cNvPr id="6" name="Text Box 5">
          <a:extLst>
            <a:ext uri="{FF2B5EF4-FFF2-40B4-BE49-F238E27FC236}">
              <a16:creationId xmlns:a16="http://schemas.microsoft.com/office/drawing/2014/main" id="{BD4FC380-7908-49CF-841F-E30F35B4F5CA}"/>
            </a:ext>
          </a:extLst>
        </xdr:cNvPr>
        <xdr:cNvSpPr txBox="1">
          <a:spLocks noChangeArrowheads="1"/>
        </xdr:cNvSpPr>
      </xdr:nvSpPr>
      <xdr:spPr bwMode="auto">
        <a:xfrm>
          <a:off x="1152525" y="2980372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98</xdr:row>
      <xdr:rowOff>72390</xdr:rowOff>
    </xdr:from>
    <xdr:to>
      <xdr:col>2</xdr:col>
      <xdr:colOff>215265</xdr:colOff>
      <xdr:row>98</xdr:row>
      <xdr:rowOff>243840</xdr:rowOff>
    </xdr:to>
    <xdr:sp macro="" textlink="">
      <xdr:nvSpPr>
        <xdr:cNvPr id="7" name="Text Box 5">
          <a:extLst>
            <a:ext uri="{FF2B5EF4-FFF2-40B4-BE49-F238E27FC236}">
              <a16:creationId xmlns:a16="http://schemas.microsoft.com/office/drawing/2014/main" id="{B4850DB4-93AA-4C46-87BD-6FE42460E53F}"/>
            </a:ext>
          </a:extLst>
        </xdr:cNvPr>
        <xdr:cNvSpPr txBox="1">
          <a:spLocks noChangeArrowheads="1"/>
        </xdr:cNvSpPr>
      </xdr:nvSpPr>
      <xdr:spPr bwMode="auto">
        <a:xfrm>
          <a:off x="1152525" y="303276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8" name="Text Box 5">
          <a:extLst>
            <a:ext uri="{FF2B5EF4-FFF2-40B4-BE49-F238E27FC236}">
              <a16:creationId xmlns:a16="http://schemas.microsoft.com/office/drawing/2014/main" id="{7157EB30-3520-4A7F-8C0D-65FB0FC94CAA}"/>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9" name="Text Box 5">
          <a:extLst>
            <a:ext uri="{FF2B5EF4-FFF2-40B4-BE49-F238E27FC236}">
              <a16:creationId xmlns:a16="http://schemas.microsoft.com/office/drawing/2014/main" id="{90AF8D1D-18F4-4143-BC4B-B64F03258062}"/>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102</xdr:row>
      <xdr:rowOff>57150</xdr:rowOff>
    </xdr:from>
    <xdr:to>
      <xdr:col>2</xdr:col>
      <xdr:colOff>215265</xdr:colOff>
      <xdr:row>102</xdr:row>
      <xdr:rowOff>244186</xdr:rowOff>
    </xdr:to>
    <xdr:sp macro="" textlink="">
      <xdr:nvSpPr>
        <xdr:cNvPr id="10" name="Text Box 5">
          <a:extLst>
            <a:ext uri="{FF2B5EF4-FFF2-40B4-BE49-F238E27FC236}">
              <a16:creationId xmlns:a16="http://schemas.microsoft.com/office/drawing/2014/main" id="{C50A9798-6426-42B4-A050-ABD220DA2C81}"/>
            </a:ext>
          </a:extLst>
        </xdr:cNvPr>
        <xdr:cNvSpPr txBox="1">
          <a:spLocks noChangeArrowheads="1"/>
        </xdr:cNvSpPr>
      </xdr:nvSpPr>
      <xdr:spPr bwMode="auto">
        <a:xfrm>
          <a:off x="1152525" y="321183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editAs="oneCell">
    <xdr:from>
      <xdr:col>2</xdr:col>
      <xdr:colOff>685800</xdr:colOff>
      <xdr:row>41</xdr:row>
      <xdr:rowOff>1402080</xdr:rowOff>
    </xdr:from>
    <xdr:to>
      <xdr:col>2</xdr:col>
      <xdr:colOff>6553200</xdr:colOff>
      <xdr:row>41</xdr:row>
      <xdr:rowOff>3002280</xdr:rowOff>
    </xdr:to>
    <xdr:pic>
      <xdr:nvPicPr>
        <xdr:cNvPr id="517502" name="Imagen 8">
          <a:extLst>
            <a:ext uri="{FF2B5EF4-FFF2-40B4-BE49-F238E27FC236}">
              <a16:creationId xmlns:a16="http://schemas.microsoft.com/office/drawing/2014/main" id="{A8270D1B-E7C5-4B5A-A39F-3D575584C2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 y="16108680"/>
          <a:ext cx="586740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579120</xdr:colOff>
      <xdr:row>57</xdr:row>
      <xdr:rowOff>655320</xdr:rowOff>
    </xdr:from>
    <xdr:to>
      <xdr:col>2</xdr:col>
      <xdr:colOff>6019800</xdr:colOff>
      <xdr:row>57</xdr:row>
      <xdr:rowOff>3299460</xdr:rowOff>
    </xdr:to>
    <xdr:pic>
      <xdr:nvPicPr>
        <xdr:cNvPr id="517503" name="Imagen 11">
          <a:extLst>
            <a:ext uri="{FF2B5EF4-FFF2-40B4-BE49-F238E27FC236}">
              <a16:creationId xmlns:a16="http://schemas.microsoft.com/office/drawing/2014/main" id="{B81B21DE-DBF4-4DEE-9951-CD366AEACD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6860" y="26951940"/>
          <a:ext cx="5440680" cy="2644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556260</xdr:colOff>
      <xdr:row>58</xdr:row>
      <xdr:rowOff>723900</xdr:rowOff>
    </xdr:from>
    <xdr:to>
      <xdr:col>2</xdr:col>
      <xdr:colOff>6019800</xdr:colOff>
      <xdr:row>58</xdr:row>
      <xdr:rowOff>3413760</xdr:rowOff>
    </xdr:to>
    <xdr:pic>
      <xdr:nvPicPr>
        <xdr:cNvPr id="517504" name="Imagen 24">
          <a:extLst>
            <a:ext uri="{FF2B5EF4-FFF2-40B4-BE49-F238E27FC236}">
              <a16:creationId xmlns:a16="http://schemas.microsoft.com/office/drawing/2014/main" id="{0D40A000-C242-49B0-8AA1-70AA4CDCDC2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373320"/>
          <a:ext cx="5463540"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xdr:colOff>
      <xdr:row>13</xdr:row>
      <xdr:rowOff>0</xdr:rowOff>
    </xdr:from>
    <xdr:to>
      <xdr:col>5</xdr:col>
      <xdr:colOff>22860</xdr:colOff>
      <xdr:row>14</xdr:row>
      <xdr:rowOff>0</xdr:rowOff>
    </xdr:to>
    <xdr:sp macro="" textlink="">
      <xdr:nvSpPr>
        <xdr:cNvPr id="540765" name="Rectangle 2">
          <a:extLst>
            <a:ext uri="{FF2B5EF4-FFF2-40B4-BE49-F238E27FC236}">
              <a16:creationId xmlns:a16="http://schemas.microsoft.com/office/drawing/2014/main" id="{6D4D69F4-2BC4-4450-93C7-9F2CD87B38CA}"/>
            </a:ext>
          </a:extLst>
        </xdr:cNvPr>
        <xdr:cNvSpPr>
          <a:spLocks noChangeArrowheads="1"/>
        </xdr:cNvSpPr>
      </xdr:nvSpPr>
      <xdr:spPr bwMode="auto">
        <a:xfrm>
          <a:off x="1158240" y="2674620"/>
          <a:ext cx="861060" cy="22860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xdr:row>
      <xdr:rowOff>60960</xdr:rowOff>
    </xdr:from>
    <xdr:to>
      <xdr:col>13</xdr:col>
      <xdr:colOff>0</xdr:colOff>
      <xdr:row>6</xdr:row>
      <xdr:rowOff>60960</xdr:rowOff>
    </xdr:to>
    <xdr:sp macro="" textlink="">
      <xdr:nvSpPr>
        <xdr:cNvPr id="540766" name="Line 3">
          <a:extLst>
            <a:ext uri="{FF2B5EF4-FFF2-40B4-BE49-F238E27FC236}">
              <a16:creationId xmlns:a16="http://schemas.microsoft.com/office/drawing/2014/main" id="{27CDBFA7-1899-4E15-8393-59BAE6ED4D9B}"/>
            </a:ext>
          </a:extLst>
        </xdr:cNvPr>
        <xdr:cNvSpPr>
          <a:spLocks noChangeShapeType="1"/>
        </xdr:cNvSpPr>
      </xdr:nvSpPr>
      <xdr:spPr bwMode="auto">
        <a:xfrm>
          <a:off x="68580" y="990600"/>
          <a:ext cx="8846820" cy="0"/>
        </a:xfrm>
        <a:prstGeom prst="line">
          <a:avLst/>
        </a:prstGeom>
        <a:noFill/>
        <a:ln w="57150" cmpd="thickThin">
          <a:solidFill>
            <a:schemeClr val="accent4">
              <a:lumMod val="60000"/>
              <a:lumOff val="40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22860</xdr:colOff>
      <xdr:row>2</xdr:row>
      <xdr:rowOff>45720</xdr:rowOff>
    </xdr:from>
    <xdr:to>
      <xdr:col>11</xdr:col>
      <xdr:colOff>784860</xdr:colOff>
      <xdr:row>5</xdr:row>
      <xdr:rowOff>49707</xdr:rowOff>
    </xdr:to>
    <xdr:sp macro="" textlink="">
      <xdr:nvSpPr>
        <xdr:cNvPr id="15364" name="Rectangle 4">
          <a:extLst>
            <a:ext uri="{FF2B5EF4-FFF2-40B4-BE49-F238E27FC236}">
              <a16:creationId xmlns:a16="http://schemas.microsoft.com/office/drawing/2014/main" id="{F554184D-75A9-4BEE-B00B-6DA8D95ABFD1}"/>
            </a:ext>
          </a:extLst>
        </xdr:cNvPr>
        <xdr:cNvSpPr>
          <a:spLocks noChangeArrowheads="1"/>
        </xdr:cNvSpPr>
      </xdr:nvSpPr>
      <xdr:spPr bwMode="auto">
        <a:xfrm>
          <a:off x="91440" y="304800"/>
          <a:ext cx="8778240" cy="506907"/>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ctr" rtl="0">
            <a:defRPr sz="1000"/>
          </a:pPr>
          <a:r>
            <a:rPr lang="es-MX" sz="2600" b="1" i="0" u="none" strike="noStrike" baseline="0">
              <a:solidFill>
                <a:srgbClr val="7E2480"/>
              </a:solidFill>
              <a:latin typeface="Aharoni" panose="02010803020104030203" pitchFamily="2" charset="-79"/>
              <a:ea typeface="Verdana"/>
              <a:cs typeface="Aharoni" panose="02010803020104030203" pitchFamily="2" charset="-79"/>
            </a:rPr>
            <a:t>Formato de Administración de Riesgos Institucional</a:t>
          </a:r>
        </a:p>
      </xdr:txBody>
    </xdr:sp>
    <xdr:clientData/>
  </xdr:twoCellAnchor>
  <xdr:twoCellAnchor>
    <xdr:from>
      <xdr:col>4</xdr:col>
      <xdr:colOff>0</xdr:colOff>
      <xdr:row>11</xdr:row>
      <xdr:rowOff>7620</xdr:rowOff>
    </xdr:from>
    <xdr:to>
      <xdr:col>10</xdr:col>
      <xdr:colOff>0</xdr:colOff>
      <xdr:row>11</xdr:row>
      <xdr:rowOff>342900</xdr:rowOff>
    </xdr:to>
    <xdr:sp macro="" textlink="">
      <xdr:nvSpPr>
        <xdr:cNvPr id="540768" name="Rectangle 6">
          <a:extLst>
            <a:ext uri="{FF2B5EF4-FFF2-40B4-BE49-F238E27FC236}">
              <a16:creationId xmlns:a16="http://schemas.microsoft.com/office/drawing/2014/main" id="{D9BFBD53-095A-43AC-8522-97263AF8337C}"/>
            </a:ext>
          </a:extLst>
        </xdr:cNvPr>
        <xdr:cNvSpPr>
          <a:spLocks noChangeArrowheads="1"/>
        </xdr:cNvSpPr>
      </xdr:nvSpPr>
      <xdr:spPr bwMode="auto">
        <a:xfrm>
          <a:off x="1645920" y="2072640"/>
          <a:ext cx="5509260" cy="3352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0</xdr:colOff>
      <xdr:row>18</xdr:row>
      <xdr:rowOff>0</xdr:rowOff>
    </xdr:from>
    <xdr:to>
      <xdr:col>10</xdr:col>
      <xdr:colOff>0</xdr:colOff>
      <xdr:row>19</xdr:row>
      <xdr:rowOff>0</xdr:rowOff>
    </xdr:to>
    <xdr:sp macro="" textlink="">
      <xdr:nvSpPr>
        <xdr:cNvPr id="540770" name="Rectangle 15">
          <a:extLst>
            <a:ext uri="{FF2B5EF4-FFF2-40B4-BE49-F238E27FC236}">
              <a16:creationId xmlns:a16="http://schemas.microsoft.com/office/drawing/2014/main" id="{C134C7AD-BEA7-450B-B5B3-7CEC0CA834AF}"/>
            </a:ext>
          </a:extLst>
        </xdr:cNvPr>
        <xdr:cNvSpPr>
          <a:spLocks noChangeArrowheads="1"/>
        </xdr:cNvSpPr>
      </xdr:nvSpPr>
      <xdr:spPr bwMode="auto">
        <a:xfrm>
          <a:off x="2720340" y="387858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22860</xdr:colOff>
      <xdr:row>15</xdr:row>
      <xdr:rowOff>144780</xdr:rowOff>
    </xdr:from>
    <xdr:to>
      <xdr:col>10</xdr:col>
      <xdr:colOff>22860</xdr:colOff>
      <xdr:row>16</xdr:row>
      <xdr:rowOff>419100</xdr:rowOff>
    </xdr:to>
    <xdr:sp macro="" textlink="">
      <xdr:nvSpPr>
        <xdr:cNvPr id="540771" name="Rectangle 16">
          <a:extLst>
            <a:ext uri="{FF2B5EF4-FFF2-40B4-BE49-F238E27FC236}">
              <a16:creationId xmlns:a16="http://schemas.microsoft.com/office/drawing/2014/main" id="{955BC6D4-4909-4AC7-A504-6BCF595003C5}"/>
            </a:ext>
          </a:extLst>
        </xdr:cNvPr>
        <xdr:cNvSpPr>
          <a:spLocks noChangeArrowheads="1"/>
        </xdr:cNvSpPr>
      </xdr:nvSpPr>
      <xdr:spPr bwMode="auto">
        <a:xfrm>
          <a:off x="2743200" y="283464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endParaRPr lang="es-MX"/>
        </a:p>
      </xdr:txBody>
    </xdr:sp>
    <xdr:clientData/>
  </xdr:twoCellAnchor>
  <xdr:twoCellAnchor>
    <xdr:from>
      <xdr:col>6</xdr:col>
      <xdr:colOff>0</xdr:colOff>
      <xdr:row>20</xdr:row>
      <xdr:rowOff>0</xdr:rowOff>
    </xdr:from>
    <xdr:to>
      <xdr:col>10</xdr:col>
      <xdr:colOff>0</xdr:colOff>
      <xdr:row>21</xdr:row>
      <xdr:rowOff>0</xdr:rowOff>
    </xdr:to>
    <xdr:sp macro="" textlink="">
      <xdr:nvSpPr>
        <xdr:cNvPr id="540772" name="Rectangle 17">
          <a:extLst>
            <a:ext uri="{FF2B5EF4-FFF2-40B4-BE49-F238E27FC236}">
              <a16:creationId xmlns:a16="http://schemas.microsoft.com/office/drawing/2014/main" id="{9E5C18FB-D5B0-4D27-B53C-9CD44AC5ED14}"/>
            </a:ext>
          </a:extLst>
        </xdr:cNvPr>
        <xdr:cNvSpPr>
          <a:spLocks noChangeArrowheads="1"/>
        </xdr:cNvSpPr>
      </xdr:nvSpPr>
      <xdr:spPr bwMode="auto">
        <a:xfrm>
          <a:off x="2720340" y="451866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26</xdr:row>
      <xdr:rowOff>617220</xdr:rowOff>
    </xdr:from>
    <xdr:to>
      <xdr:col>42</xdr:col>
      <xdr:colOff>0</xdr:colOff>
      <xdr:row>27</xdr:row>
      <xdr:rowOff>0</xdr:rowOff>
    </xdr:to>
    <xdr:sp macro="" textlink="">
      <xdr:nvSpPr>
        <xdr:cNvPr id="431703" name="Rectangle 28">
          <a:extLst>
            <a:ext uri="{FF2B5EF4-FFF2-40B4-BE49-F238E27FC236}">
              <a16:creationId xmlns:a16="http://schemas.microsoft.com/office/drawing/2014/main" id="{A0A3C04C-2DF6-4AB3-9C0B-4A9326295FA4}"/>
            </a:ext>
          </a:extLst>
        </xdr:cNvPr>
        <xdr:cNvSpPr>
          <a:spLocks noChangeArrowheads="1"/>
        </xdr:cNvSpPr>
      </xdr:nvSpPr>
      <xdr:spPr bwMode="auto">
        <a:xfrm>
          <a:off x="36385500" y="4145280"/>
          <a:ext cx="3467100" cy="1828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7620</xdr:colOff>
      <xdr:row>26</xdr:row>
      <xdr:rowOff>0</xdr:rowOff>
    </xdr:from>
    <xdr:to>
      <xdr:col>42</xdr:col>
      <xdr:colOff>0</xdr:colOff>
      <xdr:row>26</xdr:row>
      <xdr:rowOff>198120</xdr:rowOff>
    </xdr:to>
    <xdr:sp macro="" textlink="">
      <xdr:nvSpPr>
        <xdr:cNvPr id="431704" name="Rectangle 29">
          <a:extLst>
            <a:ext uri="{FF2B5EF4-FFF2-40B4-BE49-F238E27FC236}">
              <a16:creationId xmlns:a16="http://schemas.microsoft.com/office/drawing/2014/main" id="{34E36CB7-EEEC-41BD-9E53-E4C6E7948854}"/>
            </a:ext>
          </a:extLst>
        </xdr:cNvPr>
        <xdr:cNvSpPr>
          <a:spLocks noChangeArrowheads="1"/>
        </xdr:cNvSpPr>
      </xdr:nvSpPr>
      <xdr:spPr bwMode="auto">
        <a:xfrm>
          <a:off x="36385500" y="3528060"/>
          <a:ext cx="3467100" cy="1981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19</xdr:row>
      <xdr:rowOff>0</xdr:rowOff>
    </xdr:from>
    <xdr:to>
      <xdr:col>5</xdr:col>
      <xdr:colOff>0</xdr:colOff>
      <xdr:row>20</xdr:row>
      <xdr:rowOff>0</xdr:rowOff>
    </xdr:to>
    <xdr:sp macro="" textlink="">
      <xdr:nvSpPr>
        <xdr:cNvPr id="431705" name="Rectangle 36">
          <a:extLst>
            <a:ext uri="{FF2B5EF4-FFF2-40B4-BE49-F238E27FC236}">
              <a16:creationId xmlns:a16="http://schemas.microsoft.com/office/drawing/2014/main" id="{6374627E-FD93-4664-BC08-19F1CCCB526D}"/>
            </a:ext>
          </a:extLst>
        </xdr:cNvPr>
        <xdr:cNvSpPr>
          <a:spLocks noChangeArrowheads="1"/>
        </xdr:cNvSpPr>
      </xdr:nvSpPr>
      <xdr:spPr bwMode="auto">
        <a:xfrm>
          <a:off x="2385060" y="891540"/>
          <a:ext cx="5273040" cy="3886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21</xdr:row>
      <xdr:rowOff>0</xdr:rowOff>
    </xdr:from>
    <xdr:to>
      <xdr:col>5</xdr:col>
      <xdr:colOff>0</xdr:colOff>
      <xdr:row>22</xdr:row>
      <xdr:rowOff>0</xdr:rowOff>
    </xdr:to>
    <xdr:sp macro="" textlink="">
      <xdr:nvSpPr>
        <xdr:cNvPr id="431706" name="Rectangle 37">
          <a:extLst>
            <a:ext uri="{FF2B5EF4-FFF2-40B4-BE49-F238E27FC236}">
              <a16:creationId xmlns:a16="http://schemas.microsoft.com/office/drawing/2014/main" id="{4F0B9064-FBE3-4001-88B8-F399F859B462}"/>
            </a:ext>
          </a:extLst>
        </xdr:cNvPr>
        <xdr:cNvSpPr>
          <a:spLocks noChangeArrowheads="1"/>
        </xdr:cNvSpPr>
      </xdr:nvSpPr>
      <xdr:spPr bwMode="auto">
        <a:xfrm>
          <a:off x="2385060" y="1531620"/>
          <a:ext cx="5273040" cy="4038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9</xdr:row>
      <xdr:rowOff>7620</xdr:rowOff>
    </xdr:from>
    <xdr:to>
      <xdr:col>10</xdr:col>
      <xdr:colOff>167640</xdr:colOff>
      <xdr:row>10</xdr:row>
      <xdr:rowOff>0</xdr:rowOff>
    </xdr:to>
    <xdr:sp macro="" textlink="">
      <xdr:nvSpPr>
        <xdr:cNvPr id="495876" name="Rectangle 2">
          <a:extLst>
            <a:ext uri="{FF2B5EF4-FFF2-40B4-BE49-F238E27FC236}">
              <a16:creationId xmlns:a16="http://schemas.microsoft.com/office/drawing/2014/main" id="{7A698BDE-F14A-4B84-906C-B29BC2B2F67C}"/>
            </a:ext>
          </a:extLst>
        </xdr:cNvPr>
        <xdr:cNvSpPr>
          <a:spLocks noChangeArrowheads="1"/>
        </xdr:cNvSpPr>
      </xdr:nvSpPr>
      <xdr:spPr bwMode="auto">
        <a:xfrm>
          <a:off x="5722620" y="1813560"/>
          <a:ext cx="5547360" cy="2590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5</xdr:col>
      <xdr:colOff>205740</xdr:colOff>
      <xdr:row>11</xdr:row>
      <xdr:rowOff>30480</xdr:rowOff>
    </xdr:from>
    <xdr:to>
      <xdr:col>13</xdr:col>
      <xdr:colOff>876300</xdr:colOff>
      <xdr:row>24</xdr:row>
      <xdr:rowOff>388619</xdr:rowOff>
    </xdr:to>
    <xdr:graphicFrame macro="">
      <xdr:nvGraphicFramePr>
        <xdr:cNvPr id="495878" name="Gráfico 10">
          <a:extLst>
            <a:ext uri="{FF2B5EF4-FFF2-40B4-BE49-F238E27FC236}">
              <a16:creationId xmlns:a16="http://schemas.microsoft.com/office/drawing/2014/main" id="{E7B58650-E9B3-4AFC-A602-4AD3C056D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9525</xdr:rowOff>
    </xdr:from>
    <xdr:to>
      <xdr:col>7</xdr:col>
      <xdr:colOff>657218</xdr:colOff>
      <xdr:row>3</xdr:row>
      <xdr:rowOff>26642</xdr:rowOff>
    </xdr:to>
    <xdr:sp macro="[0]!im" textlink="">
      <xdr:nvSpPr>
        <xdr:cNvPr id="16396" name="Text Box 12">
          <a:extLst>
            <a:ext uri="{FF2B5EF4-FFF2-40B4-BE49-F238E27FC236}">
              <a16:creationId xmlns:a16="http://schemas.microsoft.com/office/drawing/2014/main" id="{E176AC75-C1A0-4472-8403-8484B9F53199}"/>
            </a:ext>
          </a:extLst>
        </xdr:cNvPr>
        <xdr:cNvSpPr txBox="1">
          <a:spLocks noChangeArrowheads="1"/>
        </xdr:cNvSpPr>
      </xdr:nvSpPr>
      <xdr:spPr bwMode="auto">
        <a:xfrm>
          <a:off x="9525" y="9525"/>
          <a:ext cx="8086725" cy="4953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89803" dir="2700000" algn="ctr" rotWithShape="0">
            <a:srgbClr val="808080"/>
          </a:outerShdw>
        </a:effectLst>
      </xdr:spPr>
      <xdr:txBody>
        <a:bodyPr vertOverflow="clip" wrap="square" lIns="36576" tIns="27432" rIns="36576" bIns="0" anchor="t" upright="1"/>
        <a:lstStyle/>
        <a:p>
          <a:pPr algn="ctr" rtl="0">
            <a:defRPr sz="1000"/>
          </a:pPr>
          <a:r>
            <a:rPr lang="es-MX" sz="1400" b="1" i="0" u="none" strike="noStrike" baseline="0">
              <a:solidFill>
                <a:srgbClr val="FF0000"/>
              </a:solidFill>
              <a:latin typeface="Tahoma"/>
              <a:ea typeface="Tahoma"/>
              <a:cs typeface="Tahoma"/>
            </a:rPr>
            <a:t>No es necesario requisitar ningún dato</a:t>
          </a:r>
          <a:r>
            <a:rPr lang="es-MX" sz="1400" b="1" i="0" u="none" strike="noStrike" baseline="0">
              <a:solidFill>
                <a:srgbClr val="000080"/>
              </a:solidFill>
              <a:latin typeface="Arial"/>
              <a:ea typeface="Tahoma"/>
              <a:cs typeface="Arial"/>
            </a:rPr>
            <a:t>, ya que el </a:t>
          </a:r>
          <a:r>
            <a:rPr lang="es-MX" sz="1400" b="1" i="0" u="sng" strike="noStrike" baseline="0">
              <a:solidFill>
                <a:srgbClr val="0000FF"/>
              </a:solidFill>
              <a:latin typeface="Arial"/>
              <a:ea typeface="Tahoma"/>
              <a:cs typeface="Arial"/>
            </a:rPr>
            <a:t>Mapa de Riesgos</a:t>
          </a:r>
          <a:r>
            <a:rPr lang="es-MX" sz="1400" b="1" i="0" u="none" strike="noStrike" baseline="0">
              <a:solidFill>
                <a:srgbClr val="000080"/>
              </a:solidFill>
              <a:latin typeface="Arial"/>
              <a:ea typeface="Tahoma"/>
              <a:cs typeface="Arial"/>
            </a:rPr>
            <a:t> está vinculado con la información que se registre previamente en la Matríz de Administración de Riesgos</a:t>
          </a:r>
          <a:endParaRPr lang="es-MX" sz="1400" b="1" i="0" u="none" strike="noStrike" baseline="0">
            <a:solidFill>
              <a:srgbClr val="00008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E232"/>
  <sheetViews>
    <sheetView showGridLines="0" topLeftCell="A70" zoomScale="106" zoomScaleNormal="106" zoomScaleSheetLayoutView="100" workbookViewId="0">
      <selection activeCell="E1" sqref="E1"/>
    </sheetView>
  </sheetViews>
  <sheetFormatPr baseColWidth="10" defaultColWidth="0" defaultRowHeight="0" customHeight="1" zeroHeight="1" x14ac:dyDescent="0.2"/>
  <cols>
    <col min="1" max="1" width="11.42578125" style="1" customWidth="1"/>
    <col min="2" max="2" width="2.7109375" style="1" customWidth="1"/>
    <col min="3" max="3" width="96" style="1" customWidth="1"/>
    <col min="4" max="4" width="2.42578125" style="1" customWidth="1"/>
    <col min="5" max="5" width="11.42578125" style="1" customWidth="1"/>
    <col min="6" max="16384" width="0" style="1" hidden="1"/>
  </cols>
  <sheetData>
    <row r="1" spans="2:3" ht="19.5" customHeight="1" x14ac:dyDescent="0.2">
      <c r="B1" s="194"/>
      <c r="C1" s="195"/>
    </row>
    <row r="2" spans="2:3" ht="36.75" customHeight="1" x14ac:dyDescent="0.25">
      <c r="B2" s="136" t="s">
        <v>163</v>
      </c>
      <c r="C2" s="121"/>
    </row>
    <row r="3" spans="2:3" ht="12.75" x14ac:dyDescent="0.2"/>
    <row r="4" spans="2:3" ht="12.75" x14ac:dyDescent="0.2"/>
    <row r="5" spans="2:3" ht="12.75" x14ac:dyDescent="0.2">
      <c r="B5" s="108"/>
      <c r="C5" s="108"/>
    </row>
    <row r="6" spans="2:3" ht="22.5" customHeight="1" x14ac:dyDescent="0.2">
      <c r="B6" s="196" t="s">
        <v>164</v>
      </c>
      <c r="C6" s="197"/>
    </row>
    <row r="7" spans="2:3" ht="12.75" x14ac:dyDescent="0.2">
      <c r="B7" s="108"/>
      <c r="C7" s="108"/>
    </row>
    <row r="8" spans="2:3" ht="44.25" customHeight="1" x14ac:dyDescent="0.2">
      <c r="B8" s="198" t="s">
        <v>197</v>
      </c>
      <c r="C8" s="199"/>
    </row>
    <row r="9" spans="2:3" ht="12.75" x14ac:dyDescent="0.2">
      <c r="B9" s="108"/>
      <c r="C9" s="108"/>
    </row>
    <row r="10" spans="2:3" ht="48.75" customHeight="1" x14ac:dyDescent="0.2">
      <c r="B10" s="192" t="s">
        <v>198</v>
      </c>
      <c r="C10" s="193"/>
    </row>
    <row r="11" spans="2:3" ht="81" customHeight="1" x14ac:dyDescent="0.2">
      <c r="B11" s="190" t="s">
        <v>180</v>
      </c>
      <c r="C11" s="191"/>
    </row>
    <row r="12" spans="2:3" ht="24" customHeight="1" x14ac:dyDescent="0.2">
      <c r="B12" s="108"/>
    </row>
    <row r="13" spans="2:3" ht="61.5" customHeight="1" x14ac:dyDescent="0.2">
      <c r="C13" s="122" t="s">
        <v>199</v>
      </c>
    </row>
    <row r="14" spans="2:3" ht="27.75" customHeight="1" x14ac:dyDescent="0.2">
      <c r="B14" s="108"/>
    </row>
    <row r="15" spans="2:3" ht="31.5" customHeight="1" x14ac:dyDescent="0.25">
      <c r="B15" s="109" t="s">
        <v>49</v>
      </c>
      <c r="C15" s="110"/>
    </row>
    <row r="16" spans="2:3" ht="12.75" x14ac:dyDescent="0.2"/>
    <row r="17" spans="2:3" ht="50.25" customHeight="1" x14ac:dyDescent="0.2">
      <c r="B17" s="3"/>
      <c r="C17" s="111" t="s">
        <v>165</v>
      </c>
    </row>
    <row r="18" spans="2:3" ht="12" customHeight="1" x14ac:dyDescent="0.2">
      <c r="B18" s="3"/>
      <c r="C18" s="4"/>
    </row>
    <row r="19" spans="2:3" ht="8.25" customHeight="1" x14ac:dyDescent="0.2">
      <c r="C19" s="108"/>
    </row>
    <row r="20" spans="2:3" ht="29.25" customHeight="1" x14ac:dyDescent="0.2">
      <c r="B20" s="22"/>
      <c r="C20" s="112" t="s">
        <v>200</v>
      </c>
    </row>
    <row r="21" spans="2:3" ht="6.75" customHeight="1" x14ac:dyDescent="0.2">
      <c r="C21" s="108"/>
    </row>
    <row r="22" spans="2:3" ht="16.5" customHeight="1" x14ac:dyDescent="0.2">
      <c r="B22" s="22"/>
      <c r="C22" s="112" t="s">
        <v>166</v>
      </c>
    </row>
    <row r="23" spans="2:3" ht="6.75" customHeight="1" x14ac:dyDescent="0.2">
      <c r="C23" s="108"/>
    </row>
    <row r="24" spans="2:3" ht="33" customHeight="1" x14ac:dyDescent="0.2">
      <c r="B24" s="22"/>
      <c r="C24" s="112" t="s">
        <v>201</v>
      </c>
    </row>
    <row r="25" spans="2:3" ht="4.5" customHeight="1" x14ac:dyDescent="0.2">
      <c r="C25" s="108"/>
    </row>
    <row r="26" spans="2:3" ht="45" customHeight="1" x14ac:dyDescent="0.2">
      <c r="B26" s="22"/>
      <c r="C26" s="112" t="s">
        <v>202</v>
      </c>
    </row>
    <row r="27" spans="2:3" ht="8.25" customHeight="1" x14ac:dyDescent="0.2">
      <c r="C27" s="108"/>
    </row>
    <row r="28" spans="2:3" ht="51.75" customHeight="1" x14ac:dyDescent="0.2">
      <c r="B28" s="22"/>
      <c r="C28" s="112" t="s">
        <v>203</v>
      </c>
    </row>
    <row r="29" spans="2:3" ht="20.25" customHeight="1" x14ac:dyDescent="0.2">
      <c r="B29" s="22"/>
      <c r="C29" s="4"/>
    </row>
    <row r="30" spans="2:3" ht="51" customHeight="1" x14ac:dyDescent="0.2">
      <c r="B30" s="22"/>
      <c r="C30" s="113" t="s">
        <v>190</v>
      </c>
    </row>
    <row r="31" spans="2:3" ht="21" customHeight="1" x14ac:dyDescent="0.2">
      <c r="B31" s="3"/>
      <c r="C31" s="4"/>
    </row>
    <row r="32" spans="2:3" ht="20.25" customHeight="1" x14ac:dyDescent="0.2">
      <c r="B32" s="3"/>
      <c r="C32" s="137" t="s">
        <v>181</v>
      </c>
    </row>
    <row r="33" spans="2:3" ht="24.75" customHeight="1" x14ac:dyDescent="0.2">
      <c r="B33" s="3"/>
      <c r="C33" s="4"/>
    </row>
    <row r="34" spans="2:3" ht="67.5" customHeight="1" x14ac:dyDescent="0.2">
      <c r="B34" s="22"/>
      <c r="C34" s="107" t="s">
        <v>167</v>
      </c>
    </row>
    <row r="35" spans="2:3" ht="12.75" x14ac:dyDescent="0.2"/>
    <row r="36" spans="2:3" ht="16.5" customHeight="1" x14ac:dyDescent="0.2">
      <c r="B36" s="22"/>
      <c r="C36" s="114" t="s">
        <v>168</v>
      </c>
    </row>
    <row r="37" spans="2:3" ht="12.75" x14ac:dyDescent="0.2">
      <c r="C37" s="108"/>
    </row>
    <row r="38" spans="2:3" ht="25.5" customHeight="1" x14ac:dyDescent="0.2">
      <c r="B38" s="22"/>
      <c r="C38" s="112" t="s">
        <v>146</v>
      </c>
    </row>
    <row r="39" spans="2:3" ht="8.25" customHeight="1" x14ac:dyDescent="0.2">
      <c r="C39" s="108"/>
    </row>
    <row r="40" spans="2:3" ht="32.25" customHeight="1" x14ac:dyDescent="0.2">
      <c r="B40" s="22"/>
      <c r="C40" s="112" t="s">
        <v>191</v>
      </c>
    </row>
    <row r="41" spans="2:3" ht="12.75" x14ac:dyDescent="0.2"/>
    <row r="42" spans="2:3" ht="243" customHeight="1" x14ac:dyDescent="0.2">
      <c r="B42" s="22"/>
      <c r="C42" s="2" t="s">
        <v>169</v>
      </c>
    </row>
    <row r="43" spans="2:3" ht="12.75" x14ac:dyDescent="0.2">
      <c r="B43" s="3"/>
      <c r="C43" s="2"/>
    </row>
    <row r="44" spans="2:3" ht="38.25" customHeight="1" x14ac:dyDescent="0.2">
      <c r="B44" s="22"/>
      <c r="C44" s="112" t="s">
        <v>192</v>
      </c>
    </row>
    <row r="45" spans="2:3" ht="12.75" x14ac:dyDescent="0.2">
      <c r="C45" s="108"/>
    </row>
    <row r="46" spans="2:3" ht="80.25" customHeight="1" x14ac:dyDescent="0.2">
      <c r="B46" s="22"/>
      <c r="C46" s="2" t="s">
        <v>188</v>
      </c>
    </row>
    <row r="47" spans="2:3" ht="15.75" customHeight="1" x14ac:dyDescent="0.2">
      <c r="B47" s="5"/>
      <c r="C47" s="6"/>
    </row>
    <row r="48" spans="2:3" ht="57" customHeight="1" x14ac:dyDescent="0.2">
      <c r="B48" s="22"/>
      <c r="C48" s="107" t="s">
        <v>170</v>
      </c>
    </row>
    <row r="49" spans="2:3" ht="48" customHeight="1" x14ac:dyDescent="0.2">
      <c r="B49" s="3"/>
      <c r="C49" s="115" t="s">
        <v>182</v>
      </c>
    </row>
    <row r="50" spans="2:3" ht="194.25" customHeight="1" x14ac:dyDescent="0.2">
      <c r="B50" s="3"/>
      <c r="C50" s="116" t="s">
        <v>171</v>
      </c>
    </row>
    <row r="51" spans="2:3" ht="16.5" customHeight="1" x14ac:dyDescent="0.2">
      <c r="B51" s="3"/>
      <c r="C51" s="116"/>
    </row>
    <row r="52" spans="2:3" ht="77.25" customHeight="1" x14ac:dyDescent="0.2">
      <c r="B52" s="3"/>
      <c r="C52" s="116" t="s">
        <v>147</v>
      </c>
    </row>
    <row r="53" spans="2:3" ht="6" customHeight="1" x14ac:dyDescent="0.2">
      <c r="B53" s="5"/>
      <c r="C53" s="6"/>
    </row>
    <row r="54" spans="2:3" ht="38.25" customHeight="1" x14ac:dyDescent="0.2">
      <c r="B54" s="22"/>
      <c r="C54" s="107" t="s">
        <v>148</v>
      </c>
    </row>
    <row r="55" spans="2:3" ht="8.25" customHeight="1" x14ac:dyDescent="0.2">
      <c r="B55" s="5"/>
      <c r="C55" s="6"/>
    </row>
    <row r="56" spans="2:3" ht="60.75" customHeight="1" x14ac:dyDescent="0.2">
      <c r="B56" s="22"/>
      <c r="C56" s="107" t="s">
        <v>183</v>
      </c>
    </row>
    <row r="57" spans="2:3" ht="6" customHeight="1" x14ac:dyDescent="0.2">
      <c r="B57" s="22"/>
      <c r="C57" s="2"/>
    </row>
    <row r="58" spans="2:3" ht="264" customHeight="1" x14ac:dyDescent="0.2">
      <c r="B58" s="22"/>
      <c r="C58" s="2" t="s">
        <v>149</v>
      </c>
    </row>
    <row r="59" spans="2:3" ht="270.75" customHeight="1" x14ac:dyDescent="0.2">
      <c r="B59" s="22"/>
      <c r="C59" s="2" t="s">
        <v>150</v>
      </c>
    </row>
    <row r="60" spans="2:3" ht="14.25" customHeight="1" x14ac:dyDescent="0.2">
      <c r="B60" s="22"/>
      <c r="C60" s="107"/>
    </row>
    <row r="61" spans="2:3" ht="20.25" customHeight="1" x14ac:dyDescent="0.2">
      <c r="B61" s="5"/>
      <c r="C61" s="137" t="s">
        <v>151</v>
      </c>
    </row>
    <row r="62" spans="2:3" ht="16.5" customHeight="1" x14ac:dyDescent="0.2">
      <c r="B62" s="5"/>
      <c r="C62" s="7"/>
    </row>
    <row r="63" spans="2:3" ht="70.5" customHeight="1" x14ac:dyDescent="0.2">
      <c r="B63" s="22"/>
      <c r="C63" s="107" t="s">
        <v>184</v>
      </c>
    </row>
    <row r="64" spans="2:3" ht="6.75" customHeight="1" x14ac:dyDescent="0.2">
      <c r="B64" s="5"/>
      <c r="C64" s="7"/>
    </row>
    <row r="65" spans="2:3" ht="36" customHeight="1" x14ac:dyDescent="0.2">
      <c r="B65" s="22"/>
      <c r="C65" s="107" t="s">
        <v>152</v>
      </c>
    </row>
    <row r="66" spans="2:3" ht="4.5" customHeight="1" x14ac:dyDescent="0.2">
      <c r="B66" s="5"/>
      <c r="C66" s="6"/>
    </row>
    <row r="67" spans="2:3" ht="33.75" customHeight="1" x14ac:dyDescent="0.2">
      <c r="B67" s="22"/>
      <c r="C67" s="112" t="s">
        <v>153</v>
      </c>
    </row>
    <row r="68" spans="2:3" ht="3" customHeight="1" x14ac:dyDescent="0.2">
      <c r="B68" s="5"/>
      <c r="C68" s="6"/>
    </row>
    <row r="69" spans="2:3" ht="35.25" customHeight="1" x14ac:dyDescent="0.2">
      <c r="B69" s="22"/>
      <c r="C69" s="107" t="s">
        <v>172</v>
      </c>
    </row>
    <row r="70" spans="2:3" ht="164.25" customHeight="1" x14ac:dyDescent="0.2">
      <c r="B70" s="3"/>
      <c r="C70" s="105" t="s">
        <v>185</v>
      </c>
    </row>
    <row r="71" spans="2:3" ht="38.25" customHeight="1" x14ac:dyDescent="0.2">
      <c r="B71" s="3"/>
      <c r="C71" s="107" t="s">
        <v>193</v>
      </c>
    </row>
    <row r="72" spans="2:3" ht="6.75" customHeight="1" x14ac:dyDescent="0.2">
      <c r="B72" s="5"/>
      <c r="C72" s="6"/>
    </row>
    <row r="73" spans="2:3" ht="96" customHeight="1" x14ac:dyDescent="0.2">
      <c r="B73" s="22"/>
      <c r="C73" s="107" t="s">
        <v>173</v>
      </c>
    </row>
    <row r="74" spans="2:3" ht="12.75" x14ac:dyDescent="0.2">
      <c r="B74" s="5"/>
      <c r="C74" s="6"/>
    </row>
    <row r="75" spans="2:3" ht="20.25" customHeight="1" x14ac:dyDescent="0.2">
      <c r="B75" s="5"/>
      <c r="C75" s="137" t="s">
        <v>154</v>
      </c>
    </row>
    <row r="76" spans="2:3" ht="15.75" x14ac:dyDescent="0.2">
      <c r="B76" s="5"/>
      <c r="C76" s="7"/>
    </row>
    <row r="77" spans="2:3" ht="48" customHeight="1" x14ac:dyDescent="0.2">
      <c r="B77" s="22"/>
      <c r="C77" s="107" t="s">
        <v>155</v>
      </c>
    </row>
    <row r="78" spans="2:3" ht="152.25" customHeight="1" x14ac:dyDescent="0.2">
      <c r="B78" s="3"/>
      <c r="C78" s="115" t="s">
        <v>156</v>
      </c>
    </row>
    <row r="79" spans="2:3" ht="12.75" customHeight="1" x14ac:dyDescent="0.2">
      <c r="B79" s="3"/>
      <c r="C79" s="106"/>
    </row>
    <row r="80" spans="2:3" ht="21.75" customHeight="1" x14ac:dyDescent="0.2">
      <c r="B80" s="5"/>
      <c r="C80" s="137" t="s">
        <v>157</v>
      </c>
    </row>
    <row r="81" spans="1:5" ht="15.75" x14ac:dyDescent="0.2">
      <c r="B81" s="5"/>
      <c r="C81" s="7"/>
    </row>
    <row r="82" spans="1:5" ht="41.25" customHeight="1" x14ac:dyDescent="0.2">
      <c r="A82" s="8"/>
      <c r="B82" s="22"/>
      <c r="C82" s="112" t="s">
        <v>158</v>
      </c>
      <c r="E82" s="8"/>
    </row>
    <row r="83" spans="1:5" ht="14.25" customHeight="1" x14ac:dyDescent="0.2">
      <c r="A83" s="8"/>
      <c r="B83" s="3"/>
      <c r="C83" s="4"/>
      <c r="E83" s="8"/>
    </row>
    <row r="84" spans="1:5" ht="24" customHeight="1" x14ac:dyDescent="0.2">
      <c r="B84" s="5"/>
      <c r="C84" s="137" t="s">
        <v>51</v>
      </c>
    </row>
    <row r="85" spans="1:5" ht="15.75" x14ac:dyDescent="0.2">
      <c r="B85" s="5"/>
      <c r="C85" s="7"/>
    </row>
    <row r="86" spans="1:5" ht="85.5" customHeight="1" x14ac:dyDescent="0.2">
      <c r="A86" s="8"/>
      <c r="B86" s="22"/>
      <c r="C86" s="107" t="s">
        <v>159</v>
      </c>
      <c r="E86" s="8"/>
    </row>
    <row r="87" spans="1:5" ht="405.75" customHeight="1" x14ac:dyDescent="0.2">
      <c r="A87" s="8"/>
      <c r="B87" s="3"/>
      <c r="C87" s="117" t="s">
        <v>187</v>
      </c>
      <c r="E87" s="8"/>
    </row>
    <row r="88" spans="1:5" ht="12.75" x14ac:dyDescent="0.2">
      <c r="B88" s="5"/>
      <c r="C88" s="6"/>
    </row>
    <row r="89" spans="1:5" ht="49.5" customHeight="1" x14ac:dyDescent="0.2">
      <c r="A89" s="8" t="s">
        <v>50</v>
      </c>
      <c r="B89" s="22"/>
      <c r="C89" s="107" t="s">
        <v>186</v>
      </c>
      <c r="E89" s="8" t="s">
        <v>50</v>
      </c>
    </row>
    <row r="90" spans="1:5" ht="19.5" customHeight="1" x14ac:dyDescent="0.2">
      <c r="A90" s="8"/>
      <c r="B90" s="22"/>
      <c r="C90" s="2"/>
      <c r="E90" s="8"/>
    </row>
    <row r="91" spans="1:5" ht="48" customHeight="1" x14ac:dyDescent="0.2">
      <c r="A91" s="8"/>
      <c r="B91" s="22"/>
      <c r="C91" s="113" t="s">
        <v>174</v>
      </c>
      <c r="E91" s="8"/>
    </row>
    <row r="92" spans="1:5" ht="21" customHeight="1" x14ac:dyDescent="0.2">
      <c r="B92" s="5"/>
      <c r="C92" s="2"/>
    </row>
    <row r="93" spans="1:5" ht="57.75" customHeight="1" x14ac:dyDescent="0.2">
      <c r="B93" s="5"/>
      <c r="C93" s="112" t="s">
        <v>175</v>
      </c>
    </row>
    <row r="94" spans="1:5" ht="6" customHeight="1" x14ac:dyDescent="0.2">
      <c r="B94" s="5"/>
      <c r="C94" s="2"/>
    </row>
    <row r="95" spans="1:5" ht="34.5" customHeight="1" x14ac:dyDescent="0.2">
      <c r="B95" s="5"/>
      <c r="C95" s="118" t="s">
        <v>176</v>
      </c>
    </row>
    <row r="96" spans="1:5" ht="8.25" customHeight="1" x14ac:dyDescent="0.2">
      <c r="B96" s="5"/>
      <c r="C96" s="2"/>
    </row>
    <row r="97" spans="2:3" ht="27.75" customHeight="1" x14ac:dyDescent="0.2">
      <c r="B97" s="5"/>
      <c r="C97" s="112" t="s">
        <v>177</v>
      </c>
    </row>
    <row r="98" spans="2:3" ht="9" customHeight="1" x14ac:dyDescent="0.2">
      <c r="B98" s="5"/>
      <c r="C98" s="2"/>
    </row>
    <row r="99" spans="2:3" ht="72.75" customHeight="1" x14ac:dyDescent="0.2">
      <c r="B99" s="5"/>
      <c r="C99" s="107" t="s">
        <v>178</v>
      </c>
    </row>
    <row r="100" spans="2:3" ht="8.25" customHeight="1" x14ac:dyDescent="0.2">
      <c r="B100" s="5"/>
      <c r="C100" s="2"/>
    </row>
    <row r="101" spans="2:3" ht="30" customHeight="1" x14ac:dyDescent="0.2">
      <c r="B101" s="5"/>
      <c r="C101" s="118" t="s">
        <v>179</v>
      </c>
    </row>
    <row r="102" spans="2:3" ht="24" customHeight="1" x14ac:dyDescent="0.2">
      <c r="B102" s="5"/>
      <c r="C102" s="2"/>
    </row>
    <row r="103" spans="2:3" ht="99" customHeight="1" x14ac:dyDescent="0.2">
      <c r="B103" s="5"/>
      <c r="C103" s="119" t="s">
        <v>160</v>
      </c>
    </row>
    <row r="104" spans="2:3" ht="15.75" customHeight="1" x14ac:dyDescent="0.25">
      <c r="B104" s="9"/>
    </row>
    <row r="105" spans="2:3" ht="15.75" hidden="1" customHeight="1" x14ac:dyDescent="0.25">
      <c r="B105" s="9"/>
      <c r="C105" s="2" t="s">
        <v>161</v>
      </c>
    </row>
    <row r="106" spans="2:3" ht="12.75" hidden="1" customHeight="1" x14ac:dyDescent="0.2">
      <c r="C106" s="6"/>
    </row>
    <row r="107" spans="2:3" ht="12.75" hidden="1" customHeight="1" x14ac:dyDescent="0.2">
      <c r="C107" s="107" t="s">
        <v>162</v>
      </c>
    </row>
    <row r="108" spans="2:3" ht="12.75" hidden="1" customHeight="1" x14ac:dyDescent="0.2"/>
    <row r="109" spans="2:3" ht="12.75" hidden="1" customHeight="1" x14ac:dyDescent="0.2"/>
    <row r="110" spans="2:3" ht="12.75" hidden="1" customHeight="1" x14ac:dyDescent="0.2"/>
    <row r="111" spans="2:3" ht="12.75" hidden="1" customHeight="1" x14ac:dyDescent="0.2"/>
    <row r="112" spans="2:3" ht="12.75" hidden="1" customHeight="1" x14ac:dyDescent="0.2"/>
    <row r="113" ht="12.75" hidden="1" customHeight="1" x14ac:dyDescent="0.2"/>
    <row r="114" ht="12.75" hidden="1" customHeight="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sheetData>
  <mergeCells count="5">
    <mergeCell ref="B11:C11"/>
    <mergeCell ref="B10:C10"/>
    <mergeCell ref="B1:C1"/>
    <mergeCell ref="B6:C6"/>
    <mergeCell ref="B8:C8"/>
  </mergeCells>
  <printOptions horizontalCentered="1"/>
  <pageMargins left="0" right="0" top="0.59055118110236227" bottom="0.59055118110236227" header="0" footer="0.39370078740157483"/>
  <pageSetup scale="88" orientation="portrait" r:id="rId1"/>
  <headerFooter alignWithMargins="0">
    <oddFooter>&amp;R&amp;"Arial,Negrita"Página   &amp;P   de   &amp;N</oddFooter>
  </headerFooter>
  <rowBreaks count="1" manualBreakCount="1">
    <brk id="79" min="1"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8" tint="0.59999389629810485"/>
    <pageSetUpPr autoPageBreaks="0"/>
  </sheetPr>
  <dimension ref="A1:O119"/>
  <sheetViews>
    <sheetView showGridLines="0" showRowColHeaders="0" showZeros="0" showOutlineSymbols="0" zoomScaleNormal="125" workbookViewId="0">
      <selection activeCell="D14" sqref="D14:E14"/>
    </sheetView>
  </sheetViews>
  <sheetFormatPr baseColWidth="10" defaultColWidth="0" defaultRowHeight="13.5" customHeight="1" zeroHeight="1" x14ac:dyDescent="0.2"/>
  <cols>
    <col min="1" max="1" width="1" style="11" customWidth="1"/>
    <col min="2" max="2" width="0.85546875" style="11" customWidth="1"/>
    <col min="3" max="3" width="14.7109375" style="11" customWidth="1"/>
    <col min="4" max="4" width="7.42578125" style="11" customWidth="1"/>
    <col min="5" max="5" width="5.140625" style="11" customWidth="1"/>
    <col min="6" max="6" width="10.5703125" style="11" customWidth="1"/>
    <col min="7" max="7" width="16.42578125" style="11" customWidth="1"/>
    <col min="8" max="8" width="15.7109375" style="11" customWidth="1"/>
    <col min="9" max="9" width="20.140625" style="11" customWidth="1"/>
    <col min="10" max="10" width="12.42578125" style="11" customWidth="1"/>
    <col min="11" max="11" width="13.5703125" style="11" customWidth="1"/>
    <col min="12" max="12" width="12.140625" style="11" customWidth="1"/>
    <col min="13" max="13" width="13.85546875" style="11" hidden="1" customWidth="1"/>
    <col min="14" max="14" width="1" style="10" customWidth="1"/>
    <col min="15" max="15" width="1.28515625" style="11" hidden="1" customWidth="1"/>
    <col min="16" max="16384" width="0" style="11" hidden="1"/>
  </cols>
  <sheetData>
    <row r="1" spans="1:15" ht="7.5" customHeight="1" x14ac:dyDescent="0.2">
      <c r="A1" s="10"/>
      <c r="B1" s="10"/>
      <c r="C1" s="10"/>
      <c r="D1" s="10"/>
      <c r="E1" s="10"/>
      <c r="F1" s="10"/>
      <c r="G1" s="10"/>
      <c r="H1" s="10"/>
      <c r="I1" s="10"/>
      <c r="J1" s="10"/>
      <c r="K1" s="10"/>
      <c r="L1" s="10"/>
      <c r="M1" s="10"/>
      <c r="O1" s="10"/>
    </row>
    <row r="2" spans="1:15" ht="12.75" x14ac:dyDescent="0.2">
      <c r="A2" s="10"/>
    </row>
    <row r="3" spans="1:15" ht="12.75" x14ac:dyDescent="0.2">
      <c r="A3" s="10"/>
    </row>
    <row r="4" spans="1:15" ht="12.75" x14ac:dyDescent="0.2">
      <c r="A4" s="10"/>
    </row>
    <row r="5" spans="1:15" ht="12.75" x14ac:dyDescent="0.2">
      <c r="A5" s="10"/>
    </row>
    <row r="6" spans="1:15" ht="12.75" x14ac:dyDescent="0.2">
      <c r="A6" s="10"/>
    </row>
    <row r="7" spans="1:15" ht="12.75" x14ac:dyDescent="0.2">
      <c r="A7" s="10"/>
    </row>
    <row r="8" spans="1:15" ht="6.75" customHeight="1" x14ac:dyDescent="0.2">
      <c r="A8" s="10"/>
    </row>
    <row r="9" spans="1:15" ht="12.75" x14ac:dyDescent="0.2">
      <c r="A9" s="10"/>
      <c r="K9" s="120"/>
    </row>
    <row r="10" spans="1:15" ht="12.75" x14ac:dyDescent="0.2">
      <c r="A10" s="10"/>
    </row>
    <row r="11" spans="1:15" ht="12.75" x14ac:dyDescent="0.2">
      <c r="A11" s="10"/>
    </row>
    <row r="12" spans="1:15" ht="30" customHeight="1" x14ac:dyDescent="0.2">
      <c r="A12" s="10"/>
      <c r="C12" s="206" t="s">
        <v>195</v>
      </c>
      <c r="D12" s="207"/>
      <c r="E12" s="201" t="s">
        <v>206</v>
      </c>
      <c r="F12" s="201"/>
      <c r="G12" s="201"/>
      <c r="H12" s="201"/>
      <c r="I12" s="201"/>
      <c r="J12" s="201"/>
      <c r="K12" s="18"/>
    </row>
    <row r="13" spans="1:15" ht="18" customHeight="1" x14ac:dyDescent="0.2">
      <c r="A13" s="10"/>
    </row>
    <row r="14" spans="1:15" ht="18" customHeight="1" x14ac:dyDescent="0.2">
      <c r="A14" s="10"/>
      <c r="C14" s="17" t="s">
        <v>79</v>
      </c>
      <c r="D14" s="208">
        <v>2024</v>
      </c>
      <c r="E14" s="209"/>
    </row>
    <row r="15" spans="1:15" ht="12.75" x14ac:dyDescent="0.2">
      <c r="A15" s="10"/>
    </row>
    <row r="16" spans="1:15" ht="12.75" x14ac:dyDescent="0.2">
      <c r="A16" s="10"/>
    </row>
    <row r="17" spans="1:12" ht="35.25" customHeight="1" x14ac:dyDescent="0.2">
      <c r="A17" s="10"/>
      <c r="C17" s="202" t="s">
        <v>204</v>
      </c>
      <c r="D17" s="203"/>
      <c r="E17" s="203"/>
      <c r="F17" s="203"/>
      <c r="G17" s="200" t="s">
        <v>207</v>
      </c>
      <c r="H17" s="200"/>
      <c r="I17" s="200"/>
      <c r="J17" s="200"/>
      <c r="K17" s="19"/>
    </row>
    <row r="18" spans="1:12" ht="15.75" customHeight="1" x14ac:dyDescent="0.2">
      <c r="A18" s="10"/>
    </row>
    <row r="19" spans="1:12" ht="35.25" customHeight="1" x14ac:dyDescent="0.2">
      <c r="A19" s="10"/>
      <c r="C19" s="210" t="s">
        <v>93</v>
      </c>
      <c r="D19" s="211"/>
      <c r="E19" s="211"/>
      <c r="F19" s="211"/>
      <c r="G19" s="200" t="s">
        <v>208</v>
      </c>
      <c r="H19" s="200"/>
      <c r="I19" s="200"/>
      <c r="J19" s="200"/>
      <c r="K19" s="20"/>
      <c r="L19" s="20"/>
    </row>
    <row r="20" spans="1:12" ht="15.75" customHeight="1" x14ac:dyDescent="0.2">
      <c r="A20" s="10"/>
      <c r="C20" s="12"/>
    </row>
    <row r="21" spans="1:12" ht="35.25" customHeight="1" x14ac:dyDescent="0.2">
      <c r="A21" s="10"/>
      <c r="C21" s="204" t="s">
        <v>94</v>
      </c>
      <c r="D21" s="205"/>
      <c r="E21" s="205"/>
      <c r="F21" s="205"/>
      <c r="G21" s="200" t="s">
        <v>209</v>
      </c>
      <c r="H21" s="200"/>
      <c r="I21" s="200"/>
      <c r="J21" s="200"/>
      <c r="K21" s="20"/>
      <c r="L21" s="20"/>
    </row>
    <row r="22" spans="1:12" ht="13.5" customHeight="1" x14ac:dyDescent="0.2">
      <c r="A22" s="10"/>
    </row>
    <row r="23" spans="1:12" ht="13.5" customHeight="1" x14ac:dyDescent="0.2">
      <c r="A23" s="10"/>
    </row>
    <row r="24" spans="1:12" s="10" customFormat="1" ht="7.5" customHeight="1" x14ac:dyDescent="0.2"/>
    <row r="32" spans="1:12" ht="13.5" customHeight="1" x14ac:dyDescent="0.2"/>
    <row r="96" spans="13:13" ht="13.5" hidden="1" customHeight="1" x14ac:dyDescent="0.2">
      <c r="M96" s="13" t="s">
        <v>54</v>
      </c>
    </row>
    <row r="97" spans="13:13" ht="13.5" hidden="1" customHeight="1" x14ac:dyDescent="0.2">
      <c r="M97" s="21" t="s">
        <v>56</v>
      </c>
    </row>
    <row r="98" spans="13:13" ht="13.5" hidden="1" customHeight="1" x14ac:dyDescent="0.2">
      <c r="M98" s="21" t="s">
        <v>57</v>
      </c>
    </row>
    <row r="99" spans="13:13" ht="13.5" hidden="1" customHeight="1" x14ac:dyDescent="0.2">
      <c r="M99" s="21" t="s">
        <v>58</v>
      </c>
    </row>
    <row r="100" spans="13:13" ht="13.5" hidden="1" customHeight="1" x14ac:dyDescent="0.2">
      <c r="M100" s="21" t="s">
        <v>59</v>
      </c>
    </row>
    <row r="101" spans="13:13" ht="13.5" hidden="1" customHeight="1" x14ac:dyDescent="0.2">
      <c r="M101" s="21" t="s">
        <v>60</v>
      </c>
    </row>
    <row r="102" spans="13:13" ht="13.5" hidden="1" customHeight="1" x14ac:dyDescent="0.2">
      <c r="M102" s="21" t="s">
        <v>61</v>
      </c>
    </row>
    <row r="103" spans="13:13" ht="13.5" hidden="1" customHeight="1" x14ac:dyDescent="0.2">
      <c r="M103" s="21" t="s">
        <v>62</v>
      </c>
    </row>
    <row r="104" spans="13:13" ht="13.5" hidden="1" customHeight="1" x14ac:dyDescent="0.2">
      <c r="M104" s="21" t="s">
        <v>63</v>
      </c>
    </row>
    <row r="105" spans="13:13" ht="13.5" hidden="1" customHeight="1" x14ac:dyDescent="0.2">
      <c r="M105" s="21" t="s">
        <v>64</v>
      </c>
    </row>
    <row r="106" spans="13:13" ht="13.5" hidden="1" customHeight="1" x14ac:dyDescent="0.2">
      <c r="M106" s="21" t="s">
        <v>65</v>
      </c>
    </row>
    <row r="107" spans="13:13" ht="13.5" hidden="1" customHeight="1" x14ac:dyDescent="0.2">
      <c r="M107" s="21" t="s">
        <v>66</v>
      </c>
    </row>
    <row r="108" spans="13:13" ht="13.5" hidden="1" customHeight="1" x14ac:dyDescent="0.2">
      <c r="M108" s="21" t="s">
        <v>67</v>
      </c>
    </row>
    <row r="109" spans="13:13" ht="13.5" hidden="1" customHeight="1" x14ac:dyDescent="0.2">
      <c r="M109" s="21" t="s">
        <v>68</v>
      </c>
    </row>
    <row r="110" spans="13:13" ht="13.5" hidden="1" customHeight="1" x14ac:dyDescent="0.2">
      <c r="M110" s="21" t="s">
        <v>69</v>
      </c>
    </row>
    <row r="111" spans="13:13" ht="13.5" hidden="1" customHeight="1" x14ac:dyDescent="0.2">
      <c r="M111" s="21" t="s">
        <v>70</v>
      </c>
    </row>
    <row r="112" spans="13:13" ht="13.5" hidden="1" customHeight="1" x14ac:dyDescent="0.2">
      <c r="M112" s="21" t="s">
        <v>71</v>
      </c>
    </row>
    <row r="113" spans="13:13" ht="13.5" hidden="1" customHeight="1" x14ac:dyDescent="0.2">
      <c r="M113" s="21" t="s">
        <v>72</v>
      </c>
    </row>
    <row r="114" spans="13:13" ht="13.5" hidden="1" customHeight="1" x14ac:dyDescent="0.2">
      <c r="M114" s="21" t="s">
        <v>73</v>
      </c>
    </row>
    <row r="115" spans="13:13" ht="13.5" hidden="1" customHeight="1" x14ac:dyDescent="0.2">
      <c r="M115" s="21" t="s">
        <v>74</v>
      </c>
    </row>
    <row r="116" spans="13:13" ht="13.5" hidden="1" customHeight="1" x14ac:dyDescent="0.2">
      <c r="M116" s="21" t="s">
        <v>55</v>
      </c>
    </row>
    <row r="117" spans="13:13" ht="13.5" hidden="1" customHeight="1" x14ac:dyDescent="0.2">
      <c r="M117" s="21" t="s">
        <v>189</v>
      </c>
    </row>
    <row r="118" spans="13:13" ht="13.5" hidden="1" customHeight="1" x14ac:dyDescent="0.2">
      <c r="M118" s="11" t="s">
        <v>189</v>
      </c>
    </row>
    <row r="119" spans="13:13" ht="13.5" customHeight="1" x14ac:dyDescent="0.2"/>
  </sheetData>
  <mergeCells count="9">
    <mergeCell ref="G17:J17"/>
    <mergeCell ref="E12:J12"/>
    <mergeCell ref="C17:F17"/>
    <mergeCell ref="C21:F21"/>
    <mergeCell ref="G19:J19"/>
    <mergeCell ref="G21:J21"/>
    <mergeCell ref="C12:D12"/>
    <mergeCell ref="D14:E14"/>
    <mergeCell ref="C19:F19"/>
  </mergeCells>
  <phoneticPr fontId="2" type="noConversion"/>
  <dataValidations count="1">
    <dataValidation showInputMessage="1" showErrorMessage="1" sqref="E12 K12"/>
  </dataValidations>
  <printOptions horizontalCentered="1"/>
  <pageMargins left="0" right="0" top="0.98425196850393704" bottom="0.98425196850393704" header="0" footer="0"/>
  <pageSetup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92D050"/>
    <pageSetUpPr fitToPage="1"/>
  </sheetPr>
  <dimension ref="A1:AR37"/>
  <sheetViews>
    <sheetView showGridLines="0" showZeros="0" topLeftCell="A25" zoomScale="80" zoomScaleNormal="80" workbookViewId="0">
      <pane xSplit="1" ySplit="3" topLeftCell="AI29" activePane="bottomRight" state="frozen"/>
      <selection activeCell="A25" sqref="A25"/>
      <selection pane="topRight" activeCell="B25" sqref="B25"/>
      <selection pane="bottomLeft" activeCell="A28" sqref="A28"/>
      <selection pane="bottomRight" activeCell="Z33" sqref="Z33"/>
    </sheetView>
  </sheetViews>
  <sheetFormatPr baseColWidth="10" defaultColWidth="11.42578125" defaultRowHeight="14.25" x14ac:dyDescent="0.2"/>
  <cols>
    <col min="1" max="1" width="11.140625" style="60" customWidth="1"/>
    <col min="2" max="2" width="23.7109375" style="60" customWidth="1"/>
    <col min="3" max="3" width="13.42578125" style="60" customWidth="1"/>
    <col min="4" max="4" width="29.85546875" style="60" customWidth="1"/>
    <col min="5" max="5" width="33.5703125" style="60" customWidth="1"/>
    <col min="6" max="6" width="13.7109375" style="60" customWidth="1"/>
    <col min="7" max="7" width="13.5703125" style="60" customWidth="1"/>
    <col min="8" max="8" width="22.140625" style="60" customWidth="1"/>
    <col min="9" max="9" width="9.5703125" style="60" customWidth="1"/>
    <col min="10" max="10" width="37" style="60" customWidth="1"/>
    <col min="11" max="11" width="16.5703125" style="60" customWidth="1"/>
    <col min="12" max="12" width="11.42578125" style="60" customWidth="1"/>
    <col min="13" max="13" width="33.140625" style="60" customWidth="1"/>
    <col min="14" max="14" width="13" style="61" customWidth="1"/>
    <col min="15" max="15" width="16.28515625" style="60" customWidth="1"/>
    <col min="16" max="16" width="13" style="60" customWidth="1"/>
    <col min="17" max="17" width="13.42578125" style="61" customWidth="1"/>
    <col min="18" max="18" width="0.5703125" style="61" customWidth="1"/>
    <col min="19" max="19" width="8.85546875" style="60" customWidth="1"/>
    <col min="20" max="20" width="49.28515625" style="62" customWidth="1"/>
    <col min="21" max="21" width="10.28515625" style="61" bestFit="1" customWidth="1"/>
    <col min="22" max="22" width="18.140625" style="61" customWidth="1"/>
    <col min="23" max="23" width="15.140625" style="61" customWidth="1"/>
    <col min="24" max="24" width="12.140625" style="61" customWidth="1"/>
    <col min="25" max="25" width="11.28515625" style="61" customWidth="1"/>
    <col min="26" max="26" width="19.140625" style="61" customWidth="1"/>
    <col min="27" max="28" width="8.28515625" style="61" customWidth="1"/>
    <col min="29" max="29" width="21.5703125" style="61" customWidth="1"/>
    <col min="30" max="31" width="7.7109375" style="61" customWidth="1"/>
    <col min="32" max="33" width="20.7109375" style="60" customWidth="1"/>
    <col min="34" max="35" width="7.7109375" style="61" customWidth="1"/>
    <col min="36" max="38" width="7" style="60" customWidth="1"/>
    <col min="39" max="42" width="12.7109375" style="63" customWidth="1"/>
    <col min="43" max="43" width="26.85546875" style="60" customWidth="1"/>
    <col min="44" max="44" width="75.85546875" style="60" customWidth="1"/>
    <col min="45" max="16384" width="11.42578125" style="64"/>
  </cols>
  <sheetData>
    <row r="1" spans="3:43" ht="0.95" hidden="1" customHeight="1" x14ac:dyDescent="0.2"/>
    <row r="2" spans="3:43" ht="0.95" hidden="1" customHeight="1" x14ac:dyDescent="0.2">
      <c r="C2" s="60" t="s">
        <v>75</v>
      </c>
      <c r="F2" s="60" t="s">
        <v>39</v>
      </c>
      <c r="G2" s="60" t="s">
        <v>36</v>
      </c>
      <c r="K2" s="60" t="s">
        <v>82</v>
      </c>
      <c r="L2" s="61" t="s">
        <v>89</v>
      </c>
      <c r="N2" s="61">
        <v>1</v>
      </c>
      <c r="O2" s="61">
        <v>1</v>
      </c>
      <c r="Q2" s="61" t="s">
        <v>9</v>
      </c>
      <c r="U2" s="61" t="s">
        <v>6</v>
      </c>
      <c r="V2" s="61" t="s">
        <v>9</v>
      </c>
      <c r="Z2" s="61" t="s">
        <v>31</v>
      </c>
      <c r="AF2" s="61">
        <v>1</v>
      </c>
      <c r="AG2" s="61">
        <v>1</v>
      </c>
    </row>
    <row r="3" spans="3:43" ht="0.95" hidden="1" customHeight="1" x14ac:dyDescent="0.2">
      <c r="C3" s="60" t="s">
        <v>34</v>
      </c>
      <c r="F3" s="60" t="s">
        <v>40</v>
      </c>
      <c r="G3" s="60" t="s">
        <v>4</v>
      </c>
      <c r="K3" s="60" t="s">
        <v>84</v>
      </c>
      <c r="L3" s="61" t="s">
        <v>7</v>
      </c>
      <c r="N3" s="61">
        <v>2</v>
      </c>
      <c r="O3" s="61">
        <v>2</v>
      </c>
      <c r="Q3" s="61" t="s">
        <v>29</v>
      </c>
      <c r="U3" s="61" t="s">
        <v>8</v>
      </c>
      <c r="V3" s="61" t="s">
        <v>29</v>
      </c>
      <c r="Z3" s="61" t="s">
        <v>32</v>
      </c>
      <c r="AF3" s="61">
        <v>2</v>
      </c>
      <c r="AG3" s="61">
        <v>2</v>
      </c>
      <c r="AQ3" s="60" t="s">
        <v>109</v>
      </c>
    </row>
    <row r="4" spans="3:43" ht="0.95" hidden="1" customHeight="1" x14ac:dyDescent="0.2">
      <c r="C4" s="60" t="s">
        <v>35</v>
      </c>
      <c r="F4" s="60" t="s">
        <v>41</v>
      </c>
      <c r="G4" s="60" t="s">
        <v>37</v>
      </c>
      <c r="K4" s="60" t="s">
        <v>83</v>
      </c>
      <c r="N4" s="61">
        <v>3</v>
      </c>
      <c r="O4" s="61">
        <v>3</v>
      </c>
      <c r="U4" s="61" t="s">
        <v>30</v>
      </c>
      <c r="AF4" s="61">
        <v>3</v>
      </c>
      <c r="AG4" s="61">
        <v>3</v>
      </c>
      <c r="AQ4" s="60" t="s">
        <v>110</v>
      </c>
    </row>
    <row r="5" spans="3:43" ht="0.95" hidden="1" customHeight="1" x14ac:dyDescent="0.2">
      <c r="C5" s="60" t="s">
        <v>135</v>
      </c>
      <c r="G5" s="60" t="s">
        <v>38</v>
      </c>
      <c r="K5" s="60" t="s">
        <v>85</v>
      </c>
      <c r="N5" s="61">
        <v>4</v>
      </c>
      <c r="O5" s="61">
        <v>4</v>
      </c>
      <c r="AF5" s="61">
        <v>4</v>
      </c>
      <c r="AG5" s="61">
        <v>4</v>
      </c>
      <c r="AQ5" s="60" t="s">
        <v>111</v>
      </c>
    </row>
    <row r="6" spans="3:43" ht="0.95" hidden="1" customHeight="1" x14ac:dyDescent="0.2">
      <c r="G6" s="60" t="s">
        <v>5</v>
      </c>
      <c r="K6" s="60" t="s">
        <v>86</v>
      </c>
      <c r="N6" s="61">
        <v>5</v>
      </c>
      <c r="O6" s="61">
        <v>5</v>
      </c>
      <c r="AF6" s="61">
        <v>5</v>
      </c>
      <c r="AG6" s="61">
        <v>5</v>
      </c>
      <c r="AQ6" s="60" t="s">
        <v>112</v>
      </c>
    </row>
    <row r="7" spans="3:43" ht="0.95" hidden="1" customHeight="1" x14ac:dyDescent="0.2">
      <c r="G7" s="60" t="s">
        <v>136</v>
      </c>
      <c r="K7" s="60" t="s">
        <v>87</v>
      </c>
      <c r="N7" s="61">
        <v>6</v>
      </c>
      <c r="O7" s="61">
        <v>6</v>
      </c>
      <c r="AF7" s="61">
        <v>6</v>
      </c>
      <c r="AG7" s="61">
        <v>6</v>
      </c>
      <c r="AQ7" s="60" t="s">
        <v>145</v>
      </c>
    </row>
    <row r="8" spans="3:43" ht="0.95" hidden="1" customHeight="1" x14ac:dyDescent="0.2">
      <c r="G8" s="60" t="s">
        <v>137</v>
      </c>
      <c r="K8" s="60" t="s">
        <v>88</v>
      </c>
      <c r="N8" s="61">
        <v>7</v>
      </c>
      <c r="O8" s="61">
        <v>7</v>
      </c>
      <c r="AF8" s="61">
        <v>7</v>
      </c>
      <c r="AG8" s="61">
        <v>7</v>
      </c>
    </row>
    <row r="9" spans="3:43" ht="0.95" hidden="1" customHeight="1" x14ac:dyDescent="0.2">
      <c r="G9" s="60" t="s">
        <v>138</v>
      </c>
      <c r="N9" s="61">
        <v>8</v>
      </c>
      <c r="O9" s="61">
        <v>8</v>
      </c>
      <c r="AF9" s="61">
        <v>8</v>
      </c>
      <c r="AG9" s="61">
        <v>8</v>
      </c>
    </row>
    <row r="10" spans="3:43" ht="0.95" hidden="1" customHeight="1" x14ac:dyDescent="0.2">
      <c r="G10" s="60" t="s">
        <v>139</v>
      </c>
      <c r="N10" s="61">
        <v>9</v>
      </c>
      <c r="O10" s="61">
        <v>9</v>
      </c>
      <c r="AF10" s="61">
        <v>9</v>
      </c>
      <c r="AG10" s="61">
        <v>9</v>
      </c>
    </row>
    <row r="11" spans="3:43" ht="0.95" hidden="1" customHeight="1" x14ac:dyDescent="0.2">
      <c r="G11" s="60" t="s">
        <v>140</v>
      </c>
      <c r="N11" s="61">
        <v>10</v>
      </c>
      <c r="O11" s="61">
        <v>10</v>
      </c>
      <c r="AF11" s="61">
        <v>10</v>
      </c>
      <c r="AG11" s="61">
        <v>10</v>
      </c>
    </row>
    <row r="12" spans="3:43" ht="0.95" hidden="1" customHeight="1" x14ac:dyDescent="0.2">
      <c r="G12" s="60" t="s">
        <v>141</v>
      </c>
      <c r="O12" s="61"/>
    </row>
    <row r="13" spans="3:43" ht="0.95" hidden="1" customHeight="1" x14ac:dyDescent="0.2">
      <c r="G13" s="60" t="s">
        <v>142</v>
      </c>
      <c r="I13" s="60" t="b">
        <f>IF(Matriz_V8!AR28="","")</f>
        <v>0</v>
      </c>
      <c r="M13" s="64"/>
      <c r="O13" s="61"/>
    </row>
    <row r="14" spans="3:43" ht="0.95" hidden="1" customHeight="1" x14ac:dyDescent="0.2">
      <c r="G14" s="60" t="s">
        <v>144</v>
      </c>
      <c r="H14" s="60" t="b">
        <f>IF(Matriz_V8!J33="","")</f>
        <v>0</v>
      </c>
      <c r="M14" s="64"/>
      <c r="O14" s="61"/>
    </row>
    <row r="15" spans="3:43" ht="0.95" hidden="1" customHeight="1" x14ac:dyDescent="0.2">
      <c r="G15" s="60" t="s">
        <v>143</v>
      </c>
      <c r="M15" s="64"/>
      <c r="O15" s="61"/>
    </row>
    <row r="16" spans="3:43" ht="0.95" hidden="1" customHeight="1" x14ac:dyDescent="0.2">
      <c r="M16" s="64"/>
      <c r="O16" s="61"/>
    </row>
    <row r="17" spans="1:44" x14ac:dyDescent="0.2">
      <c r="A17" s="147">
        <v>40577</v>
      </c>
      <c r="J17" s="65" t="s">
        <v>96</v>
      </c>
      <c r="M17" s="64"/>
    </row>
    <row r="18" spans="1:44" ht="28.5" customHeight="1" x14ac:dyDescent="0.25">
      <c r="I18" s="66"/>
      <c r="L18" s="64"/>
      <c r="M18" s="64"/>
      <c r="AM18" s="67"/>
      <c r="AN18" s="67"/>
      <c r="AO18" s="67"/>
      <c r="AP18" s="67"/>
    </row>
    <row r="19" spans="1:44" ht="28.5" customHeight="1" x14ac:dyDescent="0.25">
      <c r="G19" s="68" t="s">
        <v>95</v>
      </c>
      <c r="H19" s="69"/>
      <c r="J19" s="70"/>
      <c r="K19" s="71"/>
      <c r="L19" s="72"/>
      <c r="M19" s="64"/>
      <c r="O19" s="61"/>
    </row>
    <row r="20" spans="1:44" ht="30.75" customHeight="1" x14ac:dyDescent="0.25">
      <c r="A20" s="241" t="s">
        <v>92</v>
      </c>
      <c r="B20" s="242"/>
      <c r="C20" s="35" t="e">
        <f>IF(E11&lt;&gt;" ",+'Información General'!#REF!,"")</f>
        <v>#REF!</v>
      </c>
      <c r="J20" s="243" t="str">
        <f>IF(+'Información General'!G19="","",'Información General'!G19&amp;", 
"&amp;'Información General'!C19)</f>
        <v>L.C. José María Guevara Hernández, 
Coordinador de Control Interno</v>
      </c>
      <c r="K20" s="244"/>
      <c r="L20" s="73"/>
      <c r="M20" s="64"/>
    </row>
    <row r="21" spans="1:44" ht="20.25" customHeight="1" x14ac:dyDescent="0.2">
      <c r="G21" s="70"/>
      <c r="H21" s="70"/>
      <c r="J21" s="65" t="s">
        <v>97</v>
      </c>
      <c r="L21" s="72"/>
      <c r="M21" s="64"/>
      <c r="O21" s="61"/>
    </row>
    <row r="22" spans="1:44" ht="32.25" customHeight="1" x14ac:dyDescent="0.2">
      <c r="B22" s="74" t="s">
        <v>114</v>
      </c>
      <c r="C22" s="216" t="str">
        <f>IF(E13&lt;&gt;" ",+'Información General'!E12,"")</f>
        <v>Municipio de Tulancingo de Bravo</v>
      </c>
      <c r="D22" s="217"/>
      <c r="E22" s="217"/>
      <c r="F22" s="75"/>
      <c r="G22" s="243" t="str">
        <f>IF(+'Información General'!G17="","",'Información General'!G17&amp;", 
"&amp;'Información General'!C17)</f>
        <v>C. Lorena García Cázares, 
Titular de la Institución o Presidente Municipal</v>
      </c>
      <c r="H22" s="244"/>
      <c r="J22" s="70"/>
      <c r="K22" s="76"/>
      <c r="M22" s="64"/>
    </row>
    <row r="23" spans="1:44" ht="30.75" customHeight="1" x14ac:dyDescent="0.2">
      <c r="J23" s="243" t="str">
        <f>IF(+'Información General'!G21="","",'Información General'!G21&amp;", 
"&amp;'Información General'!C21)</f>
        <v>Lic. Rodolfo Márquez Mercado, 
  Enlace de Administración de Riesgos</v>
      </c>
      <c r="K23" s="244"/>
      <c r="M23" s="64"/>
      <c r="O23" s="61"/>
    </row>
    <row r="24" spans="1:44" x14ac:dyDescent="0.2">
      <c r="M24" s="64"/>
    </row>
    <row r="25" spans="1:44" s="155" customFormat="1" ht="46.5" customHeight="1" x14ac:dyDescent="0.25">
      <c r="A25" s="246" t="s">
        <v>26</v>
      </c>
      <c r="B25" s="246"/>
      <c r="C25" s="246"/>
      <c r="D25" s="246"/>
      <c r="E25" s="246"/>
      <c r="F25" s="246"/>
      <c r="G25" s="246"/>
      <c r="H25" s="246"/>
      <c r="I25" s="246"/>
      <c r="J25" s="246"/>
      <c r="K25" s="246"/>
      <c r="L25" s="246"/>
      <c r="M25" s="246"/>
      <c r="N25" s="246"/>
      <c r="O25" s="246"/>
      <c r="P25" s="246"/>
      <c r="Q25" s="222" t="s">
        <v>27</v>
      </c>
      <c r="R25" s="222"/>
      <c r="S25" s="222"/>
      <c r="T25" s="222"/>
      <c r="U25" s="222"/>
      <c r="V25" s="222"/>
      <c r="W25" s="222"/>
      <c r="X25" s="222"/>
      <c r="Y25" s="222"/>
      <c r="Z25" s="222"/>
      <c r="AA25" s="222"/>
      <c r="AB25" s="222"/>
      <c r="AC25" s="222"/>
      <c r="AD25" s="153"/>
      <c r="AE25" s="153"/>
      <c r="AF25" s="227" t="s">
        <v>113</v>
      </c>
      <c r="AG25" s="227"/>
      <c r="AH25" s="153"/>
      <c r="AI25" s="153"/>
      <c r="AJ25" s="154"/>
      <c r="AK25" s="154"/>
      <c r="AL25" s="154"/>
      <c r="AM25" s="231" t="str">
        <f>+"IV. MAPA 
DE RIESGOS    "&amp;'Información General'!D14</f>
        <v>IV. MAPA 
DE RIESGOS    2024</v>
      </c>
      <c r="AN25" s="231"/>
      <c r="AO25" s="231"/>
      <c r="AP25" s="231"/>
      <c r="AQ25" s="228" t="s">
        <v>28</v>
      </c>
      <c r="AR25" s="228"/>
    </row>
    <row r="26" spans="1:44" s="159" customFormat="1" ht="35.25" customHeight="1" x14ac:dyDescent="0.25">
      <c r="A26" s="229" t="s">
        <v>23</v>
      </c>
      <c r="B26" s="229" t="s">
        <v>22</v>
      </c>
      <c r="C26" s="229" t="s">
        <v>76</v>
      </c>
      <c r="D26" s="229"/>
      <c r="E26" s="229" t="s">
        <v>105</v>
      </c>
      <c r="F26" s="229" t="s">
        <v>80</v>
      </c>
      <c r="G26" s="230" t="s">
        <v>24</v>
      </c>
      <c r="H26" s="230"/>
      <c r="I26" s="149" t="s">
        <v>106</v>
      </c>
      <c r="J26" s="150"/>
      <c r="K26" s="150"/>
      <c r="L26" s="150"/>
      <c r="M26" s="229" t="s">
        <v>25</v>
      </c>
      <c r="N26" s="229" t="s">
        <v>20</v>
      </c>
      <c r="O26" s="229"/>
      <c r="P26" s="229"/>
      <c r="Q26" s="229" t="s">
        <v>10</v>
      </c>
      <c r="R26" s="148">
        <f>SUM(R28:R37)</f>
        <v>4</v>
      </c>
      <c r="S26" s="156" t="s">
        <v>107</v>
      </c>
      <c r="T26" s="157"/>
      <c r="U26" s="157"/>
      <c r="V26" s="158" t="s">
        <v>90</v>
      </c>
      <c r="W26" s="158"/>
      <c r="X26" s="158"/>
      <c r="Y26" s="158"/>
      <c r="Z26" s="158"/>
      <c r="AA26" s="148"/>
      <c r="AB26" s="148"/>
      <c r="AC26" s="229" t="s">
        <v>102</v>
      </c>
      <c r="AD26" s="148"/>
      <c r="AE26" s="148"/>
      <c r="AF26" s="229" t="s">
        <v>21</v>
      </c>
      <c r="AG26" s="229"/>
      <c r="AH26" s="148"/>
      <c r="AI26" s="148"/>
      <c r="AJ26" s="148"/>
      <c r="AK26" s="148"/>
      <c r="AL26" s="148"/>
      <c r="AM26" s="238" t="s">
        <v>43</v>
      </c>
      <c r="AN26" s="239"/>
      <c r="AO26" s="239"/>
      <c r="AP26" s="239"/>
      <c r="AQ26" s="229" t="s">
        <v>103</v>
      </c>
      <c r="AR26" s="229" t="s">
        <v>91</v>
      </c>
    </row>
    <row r="27" spans="1:44" s="168" customFormat="1" ht="63" customHeight="1" x14ac:dyDescent="0.2">
      <c r="A27" s="229"/>
      <c r="B27" s="229"/>
      <c r="C27" s="148" t="s">
        <v>53</v>
      </c>
      <c r="D27" s="148" t="s">
        <v>52</v>
      </c>
      <c r="E27" s="229"/>
      <c r="F27" s="229"/>
      <c r="G27" s="151" t="s">
        <v>53</v>
      </c>
      <c r="H27" s="148" t="s">
        <v>42</v>
      </c>
      <c r="I27" s="148" t="s">
        <v>12</v>
      </c>
      <c r="J27" s="148" t="s">
        <v>52</v>
      </c>
      <c r="K27" s="152" t="s">
        <v>81</v>
      </c>
      <c r="L27" s="148" t="s">
        <v>33</v>
      </c>
      <c r="M27" s="229"/>
      <c r="N27" s="148" t="s">
        <v>77</v>
      </c>
      <c r="O27" s="148" t="s">
        <v>78</v>
      </c>
      <c r="P27" s="148" t="s">
        <v>11</v>
      </c>
      <c r="Q27" s="229"/>
      <c r="R27" s="148">
        <f>COUNTIF(R28:R37,1)</f>
        <v>1</v>
      </c>
      <c r="S27" s="160" t="s">
        <v>104</v>
      </c>
      <c r="T27" s="160" t="s">
        <v>52</v>
      </c>
      <c r="U27" s="160" t="s">
        <v>33</v>
      </c>
      <c r="V27" s="161" t="s">
        <v>0</v>
      </c>
      <c r="W27" s="161" t="s">
        <v>1</v>
      </c>
      <c r="X27" s="161" t="s">
        <v>3</v>
      </c>
      <c r="Y27" s="161" t="s">
        <v>2</v>
      </c>
      <c r="Z27" s="148" t="s">
        <v>101</v>
      </c>
      <c r="AA27" s="148">
        <f>SUM(AA28:AA34)</f>
        <v>0</v>
      </c>
      <c r="AB27" s="148"/>
      <c r="AC27" s="245"/>
      <c r="AD27" s="162"/>
      <c r="AE27" s="162"/>
      <c r="AF27" s="148" t="s">
        <v>108</v>
      </c>
      <c r="AG27" s="148" t="s">
        <v>48</v>
      </c>
      <c r="AH27" s="162"/>
      <c r="AI27" s="162"/>
      <c r="AJ27" s="163"/>
      <c r="AK27" s="163"/>
      <c r="AL27" s="163"/>
      <c r="AM27" s="164" t="s">
        <v>44</v>
      </c>
      <c r="AN27" s="165" t="s">
        <v>45</v>
      </c>
      <c r="AO27" s="166" t="s">
        <v>46</v>
      </c>
      <c r="AP27" s="167" t="s">
        <v>47</v>
      </c>
      <c r="AQ27" s="229"/>
      <c r="AR27" s="229"/>
    </row>
    <row r="28" spans="1:44" s="174" customFormat="1" ht="38.25" customHeight="1" x14ac:dyDescent="0.25">
      <c r="A28" s="214">
        <v>1</v>
      </c>
      <c r="B28" s="215" t="s">
        <v>212</v>
      </c>
      <c r="C28" s="224" t="s">
        <v>135</v>
      </c>
      <c r="D28" s="224" t="s">
        <v>213</v>
      </c>
      <c r="E28" s="224" t="s">
        <v>222</v>
      </c>
      <c r="F28" s="224" t="s">
        <v>41</v>
      </c>
      <c r="G28" s="225" t="s">
        <v>4</v>
      </c>
      <c r="H28" s="249"/>
      <c r="I28" s="226">
        <v>1.1000000000000001</v>
      </c>
      <c r="J28" s="212" t="s">
        <v>214</v>
      </c>
      <c r="K28" s="232" t="s">
        <v>83</v>
      </c>
      <c r="L28" s="232" t="s">
        <v>89</v>
      </c>
      <c r="M28" s="250" t="s">
        <v>215</v>
      </c>
      <c r="N28" s="233">
        <v>5</v>
      </c>
      <c r="O28" s="233">
        <v>7</v>
      </c>
      <c r="P28" s="247" t="str">
        <f>IF(AND(N28&lt;&gt;"",O28&lt;&gt;""),IF(AND(N28&gt;5,O28&gt;5),"I",IF(AND(N28&lt;=5,O28&gt;5),"II",IF(AND(N28&gt;5,O28&lt;=5),"IV",IF(AND(N28&lt;=5,O28&lt;=5),"III")))),"")</f>
        <v>II</v>
      </c>
      <c r="Q28" s="232" t="s">
        <v>9</v>
      </c>
      <c r="R28" s="218">
        <f>IF(Q28="SI",1,IF(Q28="NO",3,0))</f>
        <v>1</v>
      </c>
      <c r="S28" s="169" t="s">
        <v>13</v>
      </c>
      <c r="T28" s="170" t="s">
        <v>216</v>
      </c>
      <c r="U28" s="171" t="s">
        <v>8</v>
      </c>
      <c r="V28" s="171" t="s">
        <v>9</v>
      </c>
      <c r="W28" s="171" t="s">
        <v>9</v>
      </c>
      <c r="X28" s="171" t="s">
        <v>9</v>
      </c>
      <c r="Y28" s="171" t="s">
        <v>29</v>
      </c>
      <c r="Z28" s="172" t="s">
        <v>210</v>
      </c>
      <c r="AA28" s="173">
        <f t="shared" ref="AA28:AA37" si="0">IF(Z28="Suficiente",1,0)</f>
        <v>0</v>
      </c>
      <c r="AB28" s="173">
        <f t="shared" ref="AB28:AB35" si="1">IF(Z28="Deficiente",1,0)</f>
        <v>0</v>
      </c>
      <c r="AC28" s="235" t="str">
        <f>IF(SUM(R28:R37)&gt;=1,IF((SUM(R28:R37)/COUNTA(Q28:Q37))=1,IF(SUM(AA28:AA34)&gt;=1,IF(SUM(AA28:AA34)/(SUM(AA28:AA34)+SUM(AB28:AB34))=100%,"SI","NO"),"NO"),"NO"),"")</f>
        <v>NO</v>
      </c>
      <c r="AD28" s="237" t="str">
        <f>IF($N28=1,"b","")</f>
        <v/>
      </c>
      <c r="AE28" s="237" t="str">
        <f>IF($O28=1,"b","")</f>
        <v/>
      </c>
      <c r="AF28" s="233">
        <v>5</v>
      </c>
      <c r="AG28" s="233">
        <v>7</v>
      </c>
      <c r="AH28" s="223">
        <f>IF(OR($AD28="b",$AE28="b"),2,0)</f>
        <v>0</v>
      </c>
      <c r="AI28" s="223">
        <f>IF(AND($N28=1,$AF28=1,$O28=1,$AG28=1),1,0)</f>
        <v>0</v>
      </c>
      <c r="AJ28" s="213">
        <f>IF(AF28&lt;&gt;"",IF(AI28=1,1,IF(OR($AF28&gt;$N28,AND($AC28="SI",$AF28=$N28),AND($AC28="NO",$AF28&lt;&gt;$N28)),0,1)),0)</f>
        <v>1</v>
      </c>
      <c r="AK28" s="213">
        <f>IF(AG28&lt;&gt;"",IF(AI28=1,1,IF(OR(AG28&gt;O28,AND(AC28="SI",AG28=O28),AND(AC28="NO",AG28&lt;&gt;O28)),0,1)),0)</f>
        <v>1</v>
      </c>
      <c r="AL28" s="213">
        <f>IF(AC28&lt;&gt;"",(+AI28+AJ28+AK28),0)</f>
        <v>2</v>
      </c>
      <c r="AM28" s="240" t="str">
        <f>IF($AL28&gt;=2,IF(AND($AF28="",$AG28=""),"",IF(AND($AF28&gt;5,$AG28&gt;5),"I","")),"")</f>
        <v/>
      </c>
      <c r="AN28" s="240" t="str">
        <f>IF($AL28&gt;=2,IF(AND($AF28="",$AG28=""),"",IF(AND($AF28&lt;6,$AG28&gt;5),"II","")),"")</f>
        <v>II</v>
      </c>
      <c r="AO28" s="240" t="str">
        <f>IF($AL28&gt;=2,IF(AND($AF28="",$AG28=""),"",IF(AND($AF28&lt;6,$AG28&lt;6),"III","")),"")</f>
        <v/>
      </c>
      <c r="AP28" s="240" t="str">
        <f>IF($AL28&gt;=2,IF(AND($AF28="",$AG28=""),"",IF(AND($AF28&gt;5,$AG28&lt;6),"IV","")),"")</f>
        <v/>
      </c>
      <c r="AQ28" s="234" t="s">
        <v>110</v>
      </c>
      <c r="AR28" s="232" t="s">
        <v>221</v>
      </c>
    </row>
    <row r="29" spans="1:44" s="174" customFormat="1" ht="38.25" x14ac:dyDescent="0.25">
      <c r="A29" s="214"/>
      <c r="B29" s="215"/>
      <c r="C29" s="224"/>
      <c r="D29" s="224"/>
      <c r="E29" s="224"/>
      <c r="F29" s="224"/>
      <c r="G29" s="225"/>
      <c r="H29" s="249"/>
      <c r="I29" s="226"/>
      <c r="J29" s="212"/>
      <c r="K29" s="232"/>
      <c r="L29" s="232"/>
      <c r="M29" s="250"/>
      <c r="N29" s="233"/>
      <c r="O29" s="233"/>
      <c r="P29" s="248"/>
      <c r="Q29" s="232"/>
      <c r="R29" s="219"/>
      <c r="S29" s="175" t="s">
        <v>14</v>
      </c>
      <c r="T29" s="176" t="s">
        <v>217</v>
      </c>
      <c r="U29" s="177" t="s">
        <v>8</v>
      </c>
      <c r="V29" s="177" t="s">
        <v>9</v>
      </c>
      <c r="W29" s="177" t="s">
        <v>9</v>
      </c>
      <c r="X29" s="177" t="s">
        <v>9</v>
      </c>
      <c r="Y29" s="177" t="s">
        <v>29</v>
      </c>
      <c r="Z29" s="178" t="s">
        <v>210</v>
      </c>
      <c r="AA29" s="179">
        <f t="shared" si="0"/>
        <v>0</v>
      </c>
      <c r="AB29" s="179">
        <f t="shared" si="1"/>
        <v>0</v>
      </c>
      <c r="AC29" s="235"/>
      <c r="AD29" s="237"/>
      <c r="AE29" s="237"/>
      <c r="AF29" s="233"/>
      <c r="AG29" s="233"/>
      <c r="AH29" s="223"/>
      <c r="AI29" s="223"/>
      <c r="AJ29" s="213"/>
      <c r="AK29" s="213"/>
      <c r="AL29" s="213"/>
      <c r="AM29" s="240"/>
      <c r="AN29" s="240"/>
      <c r="AO29" s="240"/>
      <c r="AP29" s="240"/>
      <c r="AQ29" s="234"/>
      <c r="AR29" s="232"/>
    </row>
    <row r="30" spans="1:44" s="174" customFormat="1" ht="17.100000000000001" customHeight="1" x14ac:dyDescent="0.25">
      <c r="A30" s="214"/>
      <c r="B30" s="215"/>
      <c r="C30" s="224"/>
      <c r="D30" s="224"/>
      <c r="E30" s="224"/>
      <c r="F30" s="224"/>
      <c r="G30" s="225"/>
      <c r="H30" s="249"/>
      <c r="I30" s="226"/>
      <c r="J30" s="212"/>
      <c r="K30" s="232"/>
      <c r="L30" s="232"/>
      <c r="M30" s="250"/>
      <c r="N30" s="233"/>
      <c r="O30" s="233"/>
      <c r="P30" s="248"/>
      <c r="Q30" s="232"/>
      <c r="R30" s="220"/>
      <c r="S30" s="180" t="s">
        <v>15</v>
      </c>
      <c r="T30" s="181"/>
      <c r="U30" s="182"/>
      <c r="V30" s="182"/>
      <c r="W30" s="182"/>
      <c r="X30" s="182"/>
      <c r="Y30" s="182"/>
      <c r="Z30" s="183" t="str">
        <f t="shared" ref="Z30:Z37" si="2">IF($T30&lt;&gt;"",IF(AND(V30="SI",W30="SI",X30="SI",Y30="SI"),"Suficiente",IF(OR(V30="NO",W30="NO",X30="NO",Y30="NO"),"Deficiente",IF(OR(V30="",W30="",X30="",Y30=""),"Falta Valorar el Control",""))),"")</f>
        <v/>
      </c>
      <c r="AA30" s="184">
        <f t="shared" si="0"/>
        <v>0</v>
      </c>
      <c r="AB30" s="185">
        <f t="shared" si="1"/>
        <v>0</v>
      </c>
      <c r="AC30" s="236"/>
      <c r="AD30" s="237"/>
      <c r="AE30" s="237"/>
      <c r="AF30" s="233"/>
      <c r="AG30" s="233"/>
      <c r="AH30" s="223"/>
      <c r="AI30" s="223"/>
      <c r="AJ30" s="213"/>
      <c r="AK30" s="213"/>
      <c r="AL30" s="213"/>
      <c r="AM30" s="240"/>
      <c r="AN30" s="240"/>
      <c r="AO30" s="240"/>
      <c r="AP30" s="240"/>
      <c r="AQ30" s="234"/>
      <c r="AR30" s="232"/>
    </row>
    <row r="31" spans="1:44" s="174" customFormat="1" ht="17.100000000000001" customHeight="1" x14ac:dyDescent="0.25">
      <c r="A31" s="214"/>
      <c r="B31" s="215"/>
      <c r="C31" s="224"/>
      <c r="D31" s="224"/>
      <c r="E31" s="224"/>
      <c r="F31" s="224"/>
      <c r="G31" s="225"/>
      <c r="H31" s="249"/>
      <c r="I31" s="226"/>
      <c r="J31" s="212"/>
      <c r="K31" s="232"/>
      <c r="L31" s="232"/>
      <c r="M31" s="250"/>
      <c r="N31" s="233"/>
      <c r="O31" s="233"/>
      <c r="P31" s="248"/>
      <c r="Q31" s="232"/>
      <c r="R31" s="220"/>
      <c r="S31" s="186" t="s">
        <v>16</v>
      </c>
      <c r="T31" s="139"/>
      <c r="U31" s="140"/>
      <c r="V31" s="140"/>
      <c r="W31" s="140"/>
      <c r="X31" s="140"/>
      <c r="Y31" s="140"/>
      <c r="Z31" s="141" t="str">
        <f t="shared" si="2"/>
        <v/>
      </c>
      <c r="AA31" s="142">
        <f t="shared" si="0"/>
        <v>0</v>
      </c>
      <c r="AB31" s="187">
        <f t="shared" si="1"/>
        <v>0</v>
      </c>
      <c r="AC31" s="236"/>
      <c r="AD31" s="237"/>
      <c r="AE31" s="237"/>
      <c r="AF31" s="233"/>
      <c r="AG31" s="233"/>
      <c r="AH31" s="223"/>
      <c r="AI31" s="223"/>
      <c r="AJ31" s="213"/>
      <c r="AK31" s="213"/>
      <c r="AL31" s="213"/>
      <c r="AM31" s="240"/>
      <c r="AN31" s="240"/>
      <c r="AO31" s="240"/>
      <c r="AP31" s="240"/>
      <c r="AQ31" s="234"/>
      <c r="AR31" s="232"/>
    </row>
    <row r="32" spans="1:44" s="174" customFormat="1" ht="17.100000000000001" customHeight="1" x14ac:dyDescent="0.25">
      <c r="A32" s="214"/>
      <c r="B32" s="215"/>
      <c r="C32" s="224"/>
      <c r="D32" s="224"/>
      <c r="E32" s="224"/>
      <c r="F32" s="224"/>
      <c r="G32" s="225"/>
      <c r="H32" s="249"/>
      <c r="I32" s="226"/>
      <c r="J32" s="212"/>
      <c r="K32" s="232"/>
      <c r="L32" s="232"/>
      <c r="M32" s="250"/>
      <c r="N32" s="233"/>
      <c r="O32" s="233"/>
      <c r="P32" s="248"/>
      <c r="Q32" s="232"/>
      <c r="R32" s="220"/>
      <c r="S32" s="186" t="s">
        <v>17</v>
      </c>
      <c r="T32" s="139"/>
      <c r="U32" s="140"/>
      <c r="V32" s="140"/>
      <c r="W32" s="140"/>
      <c r="X32" s="140"/>
      <c r="Y32" s="140"/>
      <c r="Z32" s="141" t="str">
        <f t="shared" si="2"/>
        <v/>
      </c>
      <c r="AA32" s="142">
        <f t="shared" si="0"/>
        <v>0</v>
      </c>
      <c r="AB32" s="187">
        <f t="shared" si="1"/>
        <v>0</v>
      </c>
      <c r="AC32" s="236"/>
      <c r="AD32" s="237"/>
      <c r="AE32" s="237"/>
      <c r="AF32" s="233"/>
      <c r="AG32" s="233"/>
      <c r="AH32" s="223"/>
      <c r="AI32" s="223"/>
      <c r="AJ32" s="213"/>
      <c r="AK32" s="213"/>
      <c r="AL32" s="213"/>
      <c r="AM32" s="240"/>
      <c r="AN32" s="240"/>
      <c r="AO32" s="240"/>
      <c r="AP32" s="240"/>
      <c r="AQ32" s="234"/>
      <c r="AR32" s="232"/>
    </row>
    <row r="33" spans="1:44" s="174" customFormat="1" ht="17.100000000000001" customHeight="1" x14ac:dyDescent="0.25">
      <c r="A33" s="214"/>
      <c r="B33" s="215"/>
      <c r="C33" s="224"/>
      <c r="D33" s="224"/>
      <c r="E33" s="224"/>
      <c r="F33" s="224"/>
      <c r="G33" s="225"/>
      <c r="H33" s="249"/>
      <c r="I33" s="226">
        <v>1.2</v>
      </c>
      <c r="J33" s="212" t="s">
        <v>220</v>
      </c>
      <c r="K33" s="232" t="s">
        <v>83</v>
      </c>
      <c r="L33" s="232" t="s">
        <v>89</v>
      </c>
      <c r="M33" s="250"/>
      <c r="N33" s="233"/>
      <c r="O33" s="233"/>
      <c r="P33" s="248"/>
      <c r="Q33" s="232" t="s">
        <v>29</v>
      </c>
      <c r="R33" s="221">
        <f>IF(Q33="SI",1,IF(Q33="NO",3,0))</f>
        <v>3</v>
      </c>
      <c r="S33" s="186" t="s">
        <v>18</v>
      </c>
      <c r="T33" s="139"/>
      <c r="U33" s="140"/>
      <c r="V33" s="140"/>
      <c r="W33" s="140"/>
      <c r="X33" s="140"/>
      <c r="Y33" s="140"/>
      <c r="Z33" s="141" t="str">
        <f t="shared" si="2"/>
        <v/>
      </c>
      <c r="AA33" s="142">
        <f t="shared" si="0"/>
        <v>0</v>
      </c>
      <c r="AB33" s="187">
        <f t="shared" si="1"/>
        <v>0</v>
      </c>
      <c r="AC33" s="236"/>
      <c r="AD33" s="237"/>
      <c r="AE33" s="237"/>
      <c r="AF33" s="233"/>
      <c r="AG33" s="233"/>
      <c r="AH33" s="223"/>
      <c r="AI33" s="223"/>
      <c r="AJ33" s="213"/>
      <c r="AK33" s="213"/>
      <c r="AL33" s="213"/>
      <c r="AM33" s="240"/>
      <c r="AN33" s="240"/>
      <c r="AO33" s="240"/>
      <c r="AP33" s="240"/>
      <c r="AQ33" s="234"/>
      <c r="AR33" s="232"/>
    </row>
    <row r="34" spans="1:44" s="174" customFormat="1" ht="17.100000000000001" customHeight="1" x14ac:dyDescent="0.25">
      <c r="A34" s="214"/>
      <c r="B34" s="215"/>
      <c r="C34" s="224"/>
      <c r="D34" s="224"/>
      <c r="E34" s="224"/>
      <c r="F34" s="224"/>
      <c r="G34" s="225"/>
      <c r="H34" s="249"/>
      <c r="I34" s="226"/>
      <c r="J34" s="212"/>
      <c r="K34" s="232"/>
      <c r="L34" s="232"/>
      <c r="M34" s="250"/>
      <c r="N34" s="233"/>
      <c r="O34" s="233"/>
      <c r="P34" s="248"/>
      <c r="Q34" s="232"/>
      <c r="R34" s="220"/>
      <c r="S34" s="186" t="s">
        <v>19</v>
      </c>
      <c r="T34" s="139"/>
      <c r="U34" s="140"/>
      <c r="V34" s="140"/>
      <c r="W34" s="140"/>
      <c r="X34" s="140"/>
      <c r="Y34" s="140"/>
      <c r="Z34" s="141" t="str">
        <f t="shared" si="2"/>
        <v/>
      </c>
      <c r="AA34" s="142">
        <f t="shared" si="0"/>
        <v>0</v>
      </c>
      <c r="AB34" s="187">
        <f t="shared" si="1"/>
        <v>0</v>
      </c>
      <c r="AC34" s="236"/>
      <c r="AD34" s="237"/>
      <c r="AE34" s="237"/>
      <c r="AF34" s="233"/>
      <c r="AG34" s="233"/>
      <c r="AH34" s="223"/>
      <c r="AI34" s="223"/>
      <c r="AJ34" s="213"/>
      <c r="AK34" s="213"/>
      <c r="AL34" s="213"/>
      <c r="AM34" s="240"/>
      <c r="AN34" s="240"/>
      <c r="AO34" s="240"/>
      <c r="AP34" s="240"/>
      <c r="AQ34" s="234"/>
      <c r="AR34" s="232"/>
    </row>
    <row r="35" spans="1:44" s="174" customFormat="1" ht="17.100000000000001" customHeight="1" x14ac:dyDescent="0.25">
      <c r="A35" s="214"/>
      <c r="B35" s="215"/>
      <c r="C35" s="224"/>
      <c r="D35" s="224"/>
      <c r="E35" s="224"/>
      <c r="F35" s="224"/>
      <c r="G35" s="225"/>
      <c r="H35" s="249"/>
      <c r="I35" s="226"/>
      <c r="J35" s="212"/>
      <c r="K35" s="232"/>
      <c r="L35" s="232"/>
      <c r="M35" s="250"/>
      <c r="N35" s="233"/>
      <c r="O35" s="233"/>
      <c r="P35" s="248"/>
      <c r="Q35" s="232"/>
      <c r="R35" s="220"/>
      <c r="S35" s="186" t="s">
        <v>98</v>
      </c>
      <c r="T35" s="139" t="s">
        <v>194</v>
      </c>
      <c r="U35" s="140" t="s">
        <v>6</v>
      </c>
      <c r="V35" s="140" t="s">
        <v>9</v>
      </c>
      <c r="W35" s="140" t="s">
        <v>9</v>
      </c>
      <c r="X35" s="140" t="s">
        <v>9</v>
      </c>
      <c r="Y35" s="140" t="s">
        <v>9</v>
      </c>
      <c r="Z35" s="141" t="str">
        <f t="shared" si="2"/>
        <v>Suficiente</v>
      </c>
      <c r="AA35" s="142">
        <f>IF(Z35="Suficiente",1,0)</f>
        <v>1</v>
      </c>
      <c r="AB35" s="187">
        <f t="shared" si="1"/>
        <v>0</v>
      </c>
      <c r="AC35" s="236"/>
      <c r="AD35" s="237"/>
      <c r="AE35" s="237"/>
      <c r="AF35" s="233"/>
      <c r="AG35" s="233"/>
      <c r="AH35" s="223"/>
      <c r="AI35" s="223"/>
      <c r="AJ35" s="213"/>
      <c r="AK35" s="213"/>
      <c r="AL35" s="213"/>
      <c r="AM35" s="240"/>
      <c r="AN35" s="240"/>
      <c r="AO35" s="240"/>
      <c r="AP35" s="240"/>
      <c r="AQ35" s="234"/>
      <c r="AR35" s="232"/>
    </row>
    <row r="36" spans="1:44" s="174" customFormat="1" ht="17.100000000000001" customHeight="1" x14ac:dyDescent="0.25">
      <c r="A36" s="214"/>
      <c r="B36" s="215"/>
      <c r="C36" s="224"/>
      <c r="D36" s="224"/>
      <c r="E36" s="224"/>
      <c r="F36" s="224"/>
      <c r="G36" s="225"/>
      <c r="H36" s="249"/>
      <c r="I36" s="226"/>
      <c r="J36" s="212"/>
      <c r="K36" s="232"/>
      <c r="L36" s="232"/>
      <c r="M36" s="250"/>
      <c r="N36" s="233"/>
      <c r="O36" s="233"/>
      <c r="P36" s="248"/>
      <c r="Q36" s="232"/>
      <c r="R36" s="220"/>
      <c r="S36" s="186" t="s">
        <v>99</v>
      </c>
      <c r="T36" s="139"/>
      <c r="U36" s="140"/>
      <c r="V36" s="140"/>
      <c r="W36" s="140"/>
      <c r="X36" s="140"/>
      <c r="Y36" s="140"/>
      <c r="Z36" s="141" t="str">
        <f t="shared" si="2"/>
        <v/>
      </c>
      <c r="AA36" s="142">
        <f t="shared" si="0"/>
        <v>0</v>
      </c>
      <c r="AB36" s="187">
        <f t="shared" ref="AB36:AB37" si="3">IF(Z36="Deficiente",1,0)</f>
        <v>0</v>
      </c>
      <c r="AC36" s="236"/>
      <c r="AD36" s="237"/>
      <c r="AE36" s="237"/>
      <c r="AF36" s="233"/>
      <c r="AG36" s="233"/>
      <c r="AH36" s="223"/>
      <c r="AI36" s="223"/>
      <c r="AJ36" s="213"/>
      <c r="AK36" s="213"/>
      <c r="AL36" s="213"/>
      <c r="AM36" s="240"/>
      <c r="AN36" s="240"/>
      <c r="AO36" s="240"/>
      <c r="AP36" s="240"/>
      <c r="AQ36" s="234"/>
      <c r="AR36" s="232"/>
    </row>
    <row r="37" spans="1:44" s="174" customFormat="1" ht="17.100000000000001" customHeight="1" x14ac:dyDescent="0.25">
      <c r="A37" s="214"/>
      <c r="B37" s="215"/>
      <c r="C37" s="224"/>
      <c r="D37" s="224"/>
      <c r="E37" s="224"/>
      <c r="F37" s="224"/>
      <c r="G37" s="225"/>
      <c r="H37" s="249"/>
      <c r="I37" s="226"/>
      <c r="J37" s="212"/>
      <c r="K37" s="232"/>
      <c r="L37" s="232"/>
      <c r="M37" s="250"/>
      <c r="N37" s="233"/>
      <c r="O37" s="233"/>
      <c r="P37" s="248"/>
      <c r="Q37" s="232"/>
      <c r="R37" s="220"/>
      <c r="S37" s="188" t="s">
        <v>100</v>
      </c>
      <c r="T37" s="143"/>
      <c r="U37" s="144"/>
      <c r="V37" s="144"/>
      <c r="W37" s="144"/>
      <c r="X37" s="144"/>
      <c r="Y37" s="144"/>
      <c r="Z37" s="145" t="str">
        <f t="shared" si="2"/>
        <v/>
      </c>
      <c r="AA37" s="146">
        <f t="shared" si="0"/>
        <v>0</v>
      </c>
      <c r="AB37" s="189">
        <f t="shared" si="3"/>
        <v>0</v>
      </c>
      <c r="AC37" s="236"/>
      <c r="AD37" s="237"/>
      <c r="AE37" s="237"/>
      <c r="AF37" s="233"/>
      <c r="AG37" s="233"/>
      <c r="AH37" s="223"/>
      <c r="AI37" s="223"/>
      <c r="AJ37" s="213"/>
      <c r="AK37" s="213"/>
      <c r="AL37" s="213"/>
      <c r="AM37" s="240"/>
      <c r="AN37" s="240"/>
      <c r="AO37" s="240"/>
      <c r="AP37" s="240"/>
      <c r="AQ37" s="234"/>
      <c r="AR37" s="232"/>
    </row>
  </sheetData>
  <mergeCells count="64">
    <mergeCell ref="AG28:AG37"/>
    <mergeCell ref="AR28:AR37"/>
    <mergeCell ref="A25:P25"/>
    <mergeCell ref="N26:P26"/>
    <mergeCell ref="P28:P37"/>
    <mergeCell ref="C28:C37"/>
    <mergeCell ref="E28:E37"/>
    <mergeCell ref="AE28:AE37"/>
    <mergeCell ref="H28:H37"/>
    <mergeCell ref="M28:M37"/>
    <mergeCell ref="K28:K32"/>
    <mergeCell ref="K33:K37"/>
    <mergeCell ref="O28:O37"/>
    <mergeCell ref="L28:L32"/>
    <mergeCell ref="J33:J37"/>
    <mergeCell ref="AF28:AF37"/>
    <mergeCell ref="A20:B20"/>
    <mergeCell ref="G22:H22"/>
    <mergeCell ref="J23:K23"/>
    <mergeCell ref="J20:K20"/>
    <mergeCell ref="AC26:AC27"/>
    <mergeCell ref="Q26:Q27"/>
    <mergeCell ref="N28:N37"/>
    <mergeCell ref="AF26:AG26"/>
    <mergeCell ref="AQ28:AQ37"/>
    <mergeCell ref="AQ26:AQ27"/>
    <mergeCell ref="Q28:Q32"/>
    <mergeCell ref="Q33:Q37"/>
    <mergeCell ref="AC28:AC37"/>
    <mergeCell ref="AK28:AK37"/>
    <mergeCell ref="AJ28:AJ37"/>
    <mergeCell ref="AH28:AH37"/>
    <mergeCell ref="AD28:AD37"/>
    <mergeCell ref="AM26:AP26"/>
    <mergeCell ref="AP28:AP37"/>
    <mergeCell ref="AM28:AM37"/>
    <mergeCell ref="AN28:AN37"/>
    <mergeCell ref="AO28:AO37"/>
    <mergeCell ref="AQ25:AR25"/>
    <mergeCell ref="A26:A27"/>
    <mergeCell ref="B26:B27"/>
    <mergeCell ref="E26:E27"/>
    <mergeCell ref="M26:M27"/>
    <mergeCell ref="G26:H26"/>
    <mergeCell ref="F26:F27"/>
    <mergeCell ref="C26:D26"/>
    <mergeCell ref="AM25:AP25"/>
    <mergeCell ref="AR26:AR27"/>
    <mergeCell ref="J28:J32"/>
    <mergeCell ref="AL28:AL37"/>
    <mergeCell ref="A28:A37"/>
    <mergeCell ref="B28:B37"/>
    <mergeCell ref="C22:E22"/>
    <mergeCell ref="R28:R32"/>
    <mergeCell ref="R33:R37"/>
    <mergeCell ref="Q25:AC25"/>
    <mergeCell ref="AI28:AI37"/>
    <mergeCell ref="D28:D37"/>
    <mergeCell ref="F28:F37"/>
    <mergeCell ref="G28:G37"/>
    <mergeCell ref="I28:I32"/>
    <mergeCell ref="I33:I37"/>
    <mergeCell ref="AF25:AG25"/>
    <mergeCell ref="L33:L37"/>
  </mergeCells>
  <phoneticPr fontId="2" type="noConversion"/>
  <conditionalFormatting sqref="H28:H37">
    <cfRule type="expression" dxfId="108" priority="135" stopIfTrue="1">
      <formula>$G28&lt;&gt;"Otros"</formula>
    </cfRule>
    <cfRule type="expression" dxfId="107" priority="136" stopIfTrue="1">
      <formula>AND($E28&lt;&gt;"",$G28="Otros")</formula>
    </cfRule>
  </conditionalFormatting>
  <conditionalFormatting sqref="I28:I37">
    <cfRule type="expression" dxfId="106" priority="13" stopIfTrue="1">
      <formula>$J28&lt;&gt;""</formula>
    </cfRule>
  </conditionalFormatting>
  <conditionalFormatting sqref="L28:L37">
    <cfRule type="expression" dxfId="105" priority="2" stopIfTrue="1">
      <formula>AND($K28="Entorno",$L28="Interno")</formula>
    </cfRule>
  </conditionalFormatting>
  <conditionalFormatting sqref="P28:P37">
    <cfRule type="cellIs" dxfId="104" priority="4" stopIfTrue="1" operator="equal">
      <formula>"IV"</formula>
    </cfRule>
    <cfRule type="cellIs" dxfId="103" priority="5" stopIfTrue="1" operator="equal">
      <formula>"III"</formula>
    </cfRule>
    <cfRule type="cellIs" dxfId="102" priority="7" stopIfTrue="1" operator="equal">
      <formula>"II"</formula>
    </cfRule>
    <cfRule type="cellIs" dxfId="101" priority="8" stopIfTrue="1" operator="equal">
      <formula>"I"</formula>
    </cfRule>
  </conditionalFormatting>
  <conditionalFormatting sqref="S28:AB29">
    <cfRule type="expression" dxfId="100" priority="25" stopIfTrue="1">
      <formula>$Q$28="SI"</formula>
    </cfRule>
  </conditionalFormatting>
  <conditionalFormatting sqref="S30:AB34">
    <cfRule type="expression" dxfId="99" priority="26" stopIfTrue="1">
      <formula>$Q$33="SI"</formula>
    </cfRule>
  </conditionalFormatting>
  <conditionalFormatting sqref="S35:AB37">
    <cfRule type="expression" dxfId="98" priority="249" stopIfTrue="1">
      <formula>#REF!="SI"</formula>
    </cfRule>
  </conditionalFormatting>
  <conditionalFormatting sqref="AC28:AC37">
    <cfRule type="cellIs" dxfId="97" priority="123" stopIfTrue="1" operator="equal">
      <formula>"SI"</formula>
    </cfRule>
    <cfRule type="cellIs" dxfId="96" priority="124" stopIfTrue="1" operator="equal">
      <formula>"NO"</formula>
    </cfRule>
  </conditionalFormatting>
  <conditionalFormatting sqref="AM28">
    <cfRule type="cellIs" dxfId="95" priority="24" stopIfTrue="1" operator="equal">
      <formula>"I"</formula>
    </cfRule>
  </conditionalFormatting>
  <conditionalFormatting sqref="AN28">
    <cfRule type="cellIs" dxfId="94" priority="23" stopIfTrue="1" operator="equal">
      <formula>"II"</formula>
    </cfRule>
  </conditionalFormatting>
  <conditionalFormatting sqref="AO28">
    <cfRule type="cellIs" dxfId="93" priority="137" stopIfTrue="1" operator="equal">
      <formula>"III"</formula>
    </cfRule>
  </conditionalFormatting>
  <conditionalFormatting sqref="AP28">
    <cfRule type="cellIs" dxfId="92" priority="138" stopIfTrue="1" operator="equal">
      <formula>"IV"</formula>
    </cfRule>
  </conditionalFormatting>
  <dataValidations count="14">
    <dataValidation errorStyle="information" allowBlank="1" showInputMessage="1" showErrorMessage="1" sqref="AJ28:AL28"/>
    <dataValidation type="list" allowBlank="1" showInputMessage="1" showErrorMessage="1" promptTitle="La celda se marcará en ROJO" prompt="_x000a_Cuando la Valoración Final de la PROBABILIDAD de OCURRENCIA Registrada,  NO considere la Valoración Inicial,  ni la Suficiencia ó Deficiencia de Controles._x000a__x000a_Por lo que se deberá corregir." sqref="AG28:AG37">
      <formula1>$AG$2:$AG$11</formula1>
    </dataValidation>
    <dataValidation type="list" allowBlank="1" showInputMessage="1" showErrorMessage="1" sqref="AQ28:AQ37">
      <formula1>$AQ$3:$AQ$7</formula1>
    </dataValidation>
    <dataValidation type="list" allowBlank="1" showInputMessage="1" showErrorMessage="1" promptTitle="La celda se marcará en ROJO" prompt="_x000a_Cuando la Valoración Final de GRADO de IMPACTO Registrada,  NO considere la Valoración Inicial,  ni la Suficiencia ó Deficiencia de Controles._x000a__x000a_Por lo que se debera corregir." sqref="AF28:AF37">
      <formula1>$AF$2:$AF$11</formula1>
    </dataValidation>
    <dataValidation type="list" allowBlank="1" showInputMessage="1" showErrorMessage="1" sqref="Q28:Q37">
      <formula1>$Q$2:$Q$3</formula1>
    </dataValidation>
    <dataValidation type="list" allowBlank="1" showInputMessage="1" showErrorMessage="1" sqref="L28:L37">
      <formula1>$L$2:$L$3</formula1>
    </dataValidation>
    <dataValidation type="list" allowBlank="1" showInputMessage="1" showErrorMessage="1" sqref="N28:N37">
      <formula1>$N$2:$N$11</formula1>
    </dataValidation>
    <dataValidation type="list" allowBlank="1" showInputMessage="1" showErrorMessage="1" sqref="O28:O37">
      <formula1>$O$2:$O$11</formula1>
    </dataValidation>
    <dataValidation type="list" allowBlank="1" showInputMessage="1" showErrorMessage="1" sqref="K28:K37">
      <formula1>$K$2:$K$8</formula1>
    </dataValidation>
    <dataValidation type="list" allowBlank="1" showInputMessage="1" showErrorMessage="1" sqref="F28:F37">
      <formula1>$F$2:$F$4</formula1>
    </dataValidation>
    <dataValidation type="list" allowBlank="1" showInputMessage="1" showErrorMessage="1" sqref="G28:G37">
      <formula1>$G$2:$G$15</formula1>
    </dataValidation>
    <dataValidation type="list" allowBlank="1" showInputMessage="1" showErrorMessage="1" sqref="C28:C37">
      <formula1>$C$2:$C$5</formula1>
    </dataValidation>
    <dataValidation type="list" allowBlank="1" showInputMessage="1" showErrorMessage="1" sqref="U28:U37">
      <formula1>$U$2:$U$4</formula1>
    </dataValidation>
    <dataValidation type="list" allowBlank="1" showInputMessage="1" showErrorMessage="1" sqref="V28:Y37">
      <formula1>$V$2:$V$3</formula1>
    </dataValidation>
  </dataValidations>
  <pageMargins left="0.98425196850393704" right="0" top="0.70866141732283472" bottom="0.39370078740157483" header="0.39370078740157483" footer="0"/>
  <pageSetup paperSize="5" scale="57" fitToWidth="3" fitToHeight="0" pageOrder="overThenDown" orientation="landscape" r:id="rId1"/>
  <headerFooter alignWithMargins="0">
    <oddHeader>&amp;L[ Logotipo
de la Institución ]&amp;C&amp;"Arial,Negrita"&amp;18M&amp;14atríz de &amp;20A&amp;14dministración de &amp;20R&amp;14iesgos &amp;20I&amp;14nstitucional</oddHeader>
    <oddFooter>&amp;L&amp;"Calibri,Negrita"&amp;10Fecha de Impresión: &amp;11&amp;D&amp;R&amp;P &amp;"Calibri,Negrita"de&amp;"Calibri,Normal" &amp;N</oddFooter>
  </headerFooter>
  <cellWatches>
    <cellWatch r="G28"/>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59999389629810485"/>
    <pageSetUpPr fitToPage="1"/>
  </sheetPr>
  <dimension ref="A1:N59"/>
  <sheetViews>
    <sheetView showGridLines="0" showRowColHeaders="0" showZeros="0" tabSelected="1" zoomScale="70" zoomScaleNormal="70" workbookViewId="0">
      <pane ySplit="6" topLeftCell="A7" activePane="bottomLeft" state="frozen"/>
      <selection pane="bottomLeft" activeCell="B21" sqref="B21"/>
    </sheetView>
  </sheetViews>
  <sheetFormatPr baseColWidth="10" defaultColWidth="0" defaultRowHeight="12.75" zeroHeight="1" x14ac:dyDescent="0.2"/>
  <cols>
    <col min="1" max="1" width="11.42578125" style="24" customWidth="1"/>
    <col min="2" max="2" width="56.28515625" style="24" customWidth="1"/>
    <col min="3" max="3" width="15.7109375" style="24" customWidth="1"/>
    <col min="4" max="4" width="9.140625" style="24" customWidth="1"/>
    <col min="5" max="5" width="12.140625" style="24" customWidth="1"/>
    <col min="6" max="13" width="11.42578125" style="24" customWidth="1"/>
    <col min="14" max="14" width="12.85546875" style="24" customWidth="1"/>
    <col min="15" max="16384" width="0" style="24" hidden="1"/>
  </cols>
  <sheetData>
    <row r="1" spans="1:14" x14ac:dyDescent="0.2">
      <c r="A1" s="53"/>
      <c r="B1" s="53"/>
      <c r="C1" s="53"/>
      <c r="D1" s="53"/>
      <c r="E1" s="53"/>
      <c r="F1" s="53"/>
      <c r="G1" s="53"/>
      <c r="H1" s="53"/>
      <c r="I1" s="53"/>
      <c r="J1" s="53"/>
      <c r="K1" s="53"/>
      <c r="L1" s="53"/>
      <c r="M1" s="53"/>
      <c r="N1" s="53"/>
    </row>
    <row r="2" spans="1:14" x14ac:dyDescent="0.2">
      <c r="A2" s="53"/>
      <c r="B2" s="53"/>
      <c r="C2" s="53"/>
      <c r="D2" s="53"/>
      <c r="E2" s="53"/>
      <c r="F2" s="53"/>
      <c r="G2" s="53"/>
      <c r="H2" s="53"/>
      <c r="I2" s="53"/>
      <c r="J2" s="53"/>
      <c r="K2" s="53"/>
      <c r="L2" s="53"/>
      <c r="M2" s="53"/>
      <c r="N2" s="53"/>
    </row>
    <row r="3" spans="1:14" x14ac:dyDescent="0.2">
      <c r="A3" s="53"/>
      <c r="B3" s="53"/>
      <c r="C3" s="53"/>
      <c r="D3" s="53"/>
      <c r="E3" s="53"/>
      <c r="F3" s="53"/>
      <c r="G3" s="53"/>
      <c r="H3" s="53"/>
      <c r="I3" s="53"/>
      <c r="J3" s="53"/>
      <c r="K3" s="53"/>
      <c r="L3" s="53"/>
      <c r="M3" s="53"/>
      <c r="N3" s="53"/>
    </row>
    <row r="4" spans="1:14" x14ac:dyDescent="0.2">
      <c r="A4" s="53"/>
      <c r="B4" s="53"/>
      <c r="C4" s="53"/>
      <c r="D4" s="53"/>
      <c r="E4" s="53"/>
      <c r="F4" s="53"/>
      <c r="G4" s="53"/>
      <c r="H4" s="53"/>
      <c r="I4" s="53"/>
      <c r="J4" s="53"/>
      <c r="K4" s="53"/>
      <c r="L4" s="53"/>
      <c r="M4" s="53"/>
      <c r="N4" s="53"/>
    </row>
    <row r="5" spans="1:14" x14ac:dyDescent="0.2">
      <c r="A5" s="53"/>
      <c r="B5" s="53"/>
      <c r="C5" s="53"/>
      <c r="D5" s="53"/>
      <c r="E5" s="53"/>
      <c r="F5" s="53"/>
      <c r="G5" s="53"/>
      <c r="H5" s="53"/>
      <c r="I5" s="53"/>
      <c r="J5" s="53"/>
      <c r="K5" s="53"/>
      <c r="L5" s="53"/>
      <c r="M5" s="53"/>
      <c r="N5" s="53"/>
    </row>
    <row r="6" spans="1:14" x14ac:dyDescent="0.2">
      <c r="A6" s="53"/>
      <c r="B6" s="53"/>
      <c r="C6" s="53"/>
      <c r="D6" s="53"/>
      <c r="E6" s="53"/>
      <c r="F6" s="53"/>
      <c r="G6" s="53"/>
      <c r="H6" s="53"/>
      <c r="I6" s="53"/>
      <c r="J6" s="53"/>
      <c r="K6" s="53"/>
      <c r="L6" s="53"/>
      <c r="M6" s="53"/>
      <c r="N6" s="53"/>
    </row>
    <row r="7" spans="1:14" ht="20.25" x14ac:dyDescent="0.2">
      <c r="A7" s="85" t="str">
        <f>"MAPA    DE    RIESGOS    INSTITUCIONAL    "&amp;'Información General'!D14</f>
        <v>MAPA    DE    RIESGOS    INSTITUCIONAL    2024</v>
      </c>
      <c r="B7" s="25"/>
      <c r="C7" s="25"/>
      <c r="D7" s="25"/>
      <c r="E7" s="25"/>
      <c r="F7" s="25"/>
      <c r="G7" s="25"/>
      <c r="H7" s="25"/>
      <c r="I7" s="25"/>
      <c r="J7" s="25"/>
      <c r="K7" s="25"/>
      <c r="L7" s="25"/>
      <c r="M7" s="25"/>
      <c r="N7" s="25"/>
    </row>
    <row r="8" spans="1:14" s="15" customFormat="1" ht="12.75" customHeight="1" x14ac:dyDescent="0.2">
      <c r="I8" s="26"/>
      <c r="K8" s="27"/>
      <c r="L8" s="27"/>
      <c r="N8" s="27"/>
    </row>
    <row r="9" spans="1:14" s="15" customFormat="1" ht="7.5" customHeight="1" x14ac:dyDescent="0.2">
      <c r="B9" s="11"/>
      <c r="C9" s="11"/>
      <c r="D9" s="11"/>
      <c r="E9" s="11"/>
      <c r="F9" s="11"/>
      <c r="I9" s="28"/>
      <c r="K9" s="27"/>
      <c r="L9" s="27"/>
      <c r="N9" s="27"/>
    </row>
    <row r="10" spans="1:14" s="15" customFormat="1" ht="21" customHeight="1" x14ac:dyDescent="0.2">
      <c r="A10" s="41"/>
      <c r="B10" s="58" t="s">
        <v>196</v>
      </c>
      <c r="C10" s="58"/>
      <c r="D10" s="59" t="str">
        <f>IF(+Matriz_V8!C22&lt;&gt;"",+Matriz_V8!C22,"")</f>
        <v>Municipio de Tulancingo de Bravo</v>
      </c>
      <c r="E10" s="42"/>
      <c r="F10" s="42"/>
      <c r="I10" s="29"/>
      <c r="K10" s="27"/>
      <c r="N10" s="27"/>
    </row>
    <row r="11" spans="1:14" ht="9" customHeight="1" thickBot="1" x14ac:dyDescent="0.25"/>
    <row r="12" spans="1:14" ht="39" thickTop="1" x14ac:dyDescent="0.2">
      <c r="A12" s="255" t="s">
        <v>23</v>
      </c>
      <c r="B12" s="257" t="s">
        <v>105</v>
      </c>
      <c r="C12" s="257" t="s">
        <v>24</v>
      </c>
      <c r="D12" s="30" t="s">
        <v>115</v>
      </c>
      <c r="E12" s="36"/>
    </row>
    <row r="13" spans="1:14" ht="18.75" customHeight="1" x14ac:dyDescent="0.2">
      <c r="A13" s="256"/>
      <c r="B13" s="258"/>
      <c r="C13" s="259"/>
      <c r="D13" s="40" t="s">
        <v>21</v>
      </c>
      <c r="E13" s="37"/>
    </row>
    <row r="14" spans="1:14" ht="33" customHeight="1" thickBot="1" x14ac:dyDescent="0.25">
      <c r="A14" s="256"/>
      <c r="B14" s="258"/>
      <c r="C14" s="260"/>
      <c r="D14" s="38" t="s">
        <v>116</v>
      </c>
      <c r="E14" s="39" t="s">
        <v>117</v>
      </c>
    </row>
    <row r="15" spans="1:14" s="31" customFormat="1" ht="31.5" customHeight="1" x14ac:dyDescent="0.2">
      <c r="A15" s="45">
        <f>IF(+Matriz_V8!A28&lt;&gt;"",+Matriz_V8!A28,"")</f>
        <v>1</v>
      </c>
      <c r="B15" s="54" t="str">
        <f>IF(+Matriz_V8!E28&lt;&gt;"",+Matriz_V8!E28,"")</f>
        <v>Bitacoras de combustible entregadas incompletas e impuntualmente por parte de las areas solicitantes</v>
      </c>
      <c r="C15" s="123" t="str">
        <f>IF(Matriz_V8!G28="","",Matriz_V8!G28)</f>
        <v>Administrativo</v>
      </c>
      <c r="D15" s="77">
        <f>+Matriz_V8!AF28</f>
        <v>5</v>
      </c>
      <c r="E15" s="78">
        <f>+Matriz_V8!AG28</f>
        <v>7</v>
      </c>
    </row>
    <row r="16" spans="1:14" ht="31.5" customHeight="1" x14ac:dyDescent="0.2">
      <c r="A16" s="46" t="e">
        <f>IF(+Matriz_V8!#REF!&lt;&gt;"",+Matriz_V8!#REF!,"")</f>
        <v>#REF!</v>
      </c>
      <c r="B16" s="55" t="e">
        <f>IF(+Matriz_V8!#REF!&lt;&gt;"",+Matriz_V8!#REF!,"")</f>
        <v>#REF!</v>
      </c>
      <c r="C16" s="124" t="e">
        <f>IF(Matriz_V8!#REF!="","",Matriz_V8!#REF!)</f>
        <v>#REF!</v>
      </c>
      <c r="D16" s="79" t="e">
        <f>+Matriz_V8!#REF!</f>
        <v>#REF!</v>
      </c>
      <c r="E16" s="80" t="e">
        <f>+Matriz_V8!#REF!</f>
        <v>#REF!</v>
      </c>
    </row>
    <row r="17" spans="1:14" ht="31.5" customHeight="1" x14ac:dyDescent="0.2">
      <c r="A17" s="47" t="e">
        <f>IF(+Matriz_V8!#REF!&lt;&gt;"",+Matriz_V8!#REF!,"")</f>
        <v>#REF!</v>
      </c>
      <c r="B17" s="56" t="e">
        <f>IF(+Matriz_V8!#REF!&lt;&gt;"",+Matriz_V8!#REF!,"")</f>
        <v>#REF!</v>
      </c>
      <c r="C17" s="125" t="e">
        <f>IF(Matriz_V8!#REF!="","",Matriz_V8!#REF!)</f>
        <v>#REF!</v>
      </c>
      <c r="D17" s="81" t="e">
        <f>+Matriz_V8!#REF!</f>
        <v>#REF!</v>
      </c>
      <c r="E17" s="82" t="e">
        <f>+Matriz_V8!#REF!</f>
        <v>#REF!</v>
      </c>
    </row>
    <row r="18" spans="1:14" ht="31.5" customHeight="1" x14ac:dyDescent="0.2">
      <c r="A18" s="48" t="e">
        <f>IF(+Matriz_V8!#REF!&lt;&gt;"",+Matriz_V8!#REF!,"")</f>
        <v>#REF!</v>
      </c>
      <c r="B18" s="55" t="e">
        <f>IF(+Matriz_V8!#REF!&lt;&gt;"",+Matriz_V8!#REF!,"")</f>
        <v>#REF!</v>
      </c>
      <c r="C18" s="124" t="e">
        <f>IF(Matriz_V8!#REF!="","",Matriz_V8!#REF!)</f>
        <v>#REF!</v>
      </c>
      <c r="D18" s="79" t="e">
        <f>+Matriz_V8!#REF!</f>
        <v>#REF!</v>
      </c>
      <c r="E18" s="80" t="e">
        <f>+Matriz_V8!#REF!</f>
        <v>#REF!</v>
      </c>
    </row>
    <row r="19" spans="1:14" ht="31.5" customHeight="1" x14ac:dyDescent="0.2">
      <c r="A19" s="47" t="e">
        <f>IF(+Matriz_V8!#REF!&lt;&gt;"",+Matriz_V8!#REF!,"")</f>
        <v>#REF!</v>
      </c>
      <c r="B19" s="56" t="e">
        <f>IF(+Matriz_V8!#REF!&lt;&gt;"",+Matriz_V8!#REF!,"")</f>
        <v>#REF!</v>
      </c>
      <c r="C19" s="125" t="e">
        <f>IF(Matriz_V8!#REF!="","",Matriz_V8!#REF!)</f>
        <v>#REF!</v>
      </c>
      <c r="D19" s="81" t="e">
        <f>+Matriz_V8!#REF!</f>
        <v>#REF!</v>
      </c>
      <c r="E19" s="82" t="e">
        <f>+Matriz_V8!#REF!</f>
        <v>#REF!</v>
      </c>
    </row>
    <row r="20" spans="1:14" ht="31.5" customHeight="1" x14ac:dyDescent="0.2">
      <c r="A20" s="48" t="e">
        <f>IF(+Matriz_V8!#REF!&lt;&gt;"",+Matriz_V8!#REF!,"")</f>
        <v>#REF!</v>
      </c>
      <c r="B20" s="55" t="e">
        <f>IF(+Matriz_V8!#REF!&lt;&gt;"",+Matriz_V8!#REF!,"")</f>
        <v>#REF!</v>
      </c>
      <c r="C20" s="124" t="e">
        <f>IF(Matriz_V8!#REF!="","",Matriz_V8!#REF!)</f>
        <v>#REF!</v>
      </c>
      <c r="D20" s="79" t="e">
        <f>+Matriz_V8!#REF!</f>
        <v>#REF!</v>
      </c>
      <c r="E20" s="80" t="e">
        <f>+Matriz_V8!#REF!</f>
        <v>#REF!</v>
      </c>
    </row>
    <row r="21" spans="1:14" ht="31.5" customHeight="1" x14ac:dyDescent="0.2">
      <c r="A21" s="47" t="e">
        <f>IF(+Matriz_V8!#REF!&lt;&gt;"",+Matriz_V8!#REF!,"")</f>
        <v>#REF!</v>
      </c>
      <c r="B21" s="56" t="e">
        <f>IF(+Matriz_V8!#REF!&lt;&gt;"",+Matriz_V8!#REF!,"")</f>
        <v>#REF!</v>
      </c>
      <c r="C21" s="125" t="e">
        <f>IF(Matriz_V8!#REF!="","",Matriz_V8!#REF!)</f>
        <v>#REF!</v>
      </c>
      <c r="D21" s="81" t="e">
        <f>+Matriz_V8!#REF!</f>
        <v>#REF!</v>
      </c>
      <c r="E21" s="82" t="e">
        <f>+Matriz_V8!#REF!</f>
        <v>#REF!</v>
      </c>
    </row>
    <row r="22" spans="1:14" ht="31.5" customHeight="1" x14ac:dyDescent="0.2">
      <c r="A22" s="48" t="e">
        <f>IF(+Matriz_V8!#REF!&lt;&gt;"",+Matriz_V8!#REF!,"")</f>
        <v>#REF!</v>
      </c>
      <c r="B22" s="55" t="e">
        <f>IF(+Matriz_V8!#REF!&lt;&gt;"",+Matriz_V8!#REF!,"")</f>
        <v>#REF!</v>
      </c>
      <c r="C22" s="124" t="e">
        <f>IF(Matriz_V8!#REF!="","",Matriz_V8!#REF!)</f>
        <v>#REF!</v>
      </c>
      <c r="D22" s="79" t="e">
        <f>+Matriz_V8!#REF!</f>
        <v>#REF!</v>
      </c>
      <c r="E22" s="80" t="e">
        <f>+Matriz_V8!#REF!</f>
        <v>#REF!</v>
      </c>
    </row>
    <row r="23" spans="1:14" ht="31.5" customHeight="1" x14ac:dyDescent="0.2">
      <c r="A23" s="47" t="e">
        <f>IF(+Matriz_V8!#REF!&lt;&gt;"",+Matriz_V8!#REF!,"")</f>
        <v>#REF!</v>
      </c>
      <c r="B23" s="56" t="e">
        <f>IF(+Matriz_V8!#REF!&lt;&gt;"",+Matriz_V8!#REF!,"")</f>
        <v>#REF!</v>
      </c>
      <c r="C23" s="125" t="e">
        <f>IF(Matriz_V8!#REF!="","",Matriz_V8!#REF!)</f>
        <v>#REF!</v>
      </c>
      <c r="D23" s="81" t="e">
        <f>+Matriz_V8!#REF!</f>
        <v>#REF!</v>
      </c>
      <c r="E23" s="82" t="e">
        <f>+Matriz_V8!#REF!</f>
        <v>#REF!</v>
      </c>
    </row>
    <row r="24" spans="1:14" ht="31.5" customHeight="1" x14ac:dyDescent="0.2">
      <c r="A24" s="48" t="e">
        <f>IF(+Matriz_V8!#REF!&lt;&gt;"",+Matriz_V8!#REF!,"")</f>
        <v>#REF!</v>
      </c>
      <c r="B24" s="55" t="e">
        <f>IF(+Matriz_V8!#REF!&lt;&gt;"",+Matriz_V8!#REF!,"")</f>
        <v>#REF!</v>
      </c>
      <c r="C24" s="124" t="e">
        <f>IF(Matriz_V8!#REF!="","",Matriz_V8!#REF!)</f>
        <v>#REF!</v>
      </c>
      <c r="D24" s="79" t="e">
        <f>+Matriz_V8!#REF!</f>
        <v>#REF!</v>
      </c>
      <c r="E24" s="80" t="e">
        <f>+Matriz_V8!#REF!</f>
        <v>#REF!</v>
      </c>
    </row>
    <row r="25" spans="1:14" ht="31.5" customHeight="1" x14ac:dyDescent="0.2">
      <c r="A25" s="47" t="e">
        <f>IF(+Matriz_V8!#REF!&lt;&gt;"",+Matriz_V8!#REF!,"")</f>
        <v>#REF!</v>
      </c>
      <c r="B25" s="56" t="e">
        <f>IF(+Matriz_V8!#REF!&lt;&gt;"",+Matriz_V8!#REF!,"")</f>
        <v>#REF!</v>
      </c>
      <c r="C25" s="125" t="e">
        <f>IF(Matriz_V8!#REF!="","",Matriz_V8!#REF!)</f>
        <v>#REF!</v>
      </c>
      <c r="D25" s="81" t="e">
        <f>+Matriz_V8!#REF!</f>
        <v>#REF!</v>
      </c>
      <c r="E25" s="82" t="e">
        <f>+Matriz_V8!#REF!</f>
        <v>#REF!</v>
      </c>
    </row>
    <row r="26" spans="1:14" ht="31.5" customHeight="1" x14ac:dyDescent="0.2">
      <c r="A26" s="48" t="e">
        <f>IF(+Matriz_V8!#REF!&lt;&gt;"",+Matriz_V8!#REF!,"")</f>
        <v>#REF!</v>
      </c>
      <c r="B26" s="55" t="e">
        <f>IF(+Matriz_V8!#REF!&lt;&gt;"",+Matriz_V8!#REF!,"")</f>
        <v>#REF!</v>
      </c>
      <c r="C26" s="124" t="e">
        <f>IF(Matriz_V8!#REF!="","",Matriz_V8!#REF!)</f>
        <v>#REF!</v>
      </c>
      <c r="D26" s="79" t="e">
        <f>+Matriz_V8!#REF!</f>
        <v>#REF!</v>
      </c>
      <c r="E26" s="80" t="e">
        <f>+Matriz_V8!#REF!</f>
        <v>#REF!</v>
      </c>
      <c r="L26" s="43" t="s">
        <v>96</v>
      </c>
      <c r="M26" s="44"/>
    </row>
    <row r="27" spans="1:14" ht="31.5" customHeight="1" x14ac:dyDescent="0.2">
      <c r="A27" s="47" t="e">
        <f>IF(+Matriz_V8!#REF!&lt;&gt;"",+Matriz_V8!#REF!,"")</f>
        <v>#REF!</v>
      </c>
      <c r="B27" s="56" t="e">
        <f>IF(+Matriz_V8!#REF!&lt;&gt;"",+Matriz_V8!#REF!,"")</f>
        <v>#REF!</v>
      </c>
      <c r="C27" s="125" t="e">
        <f>IF(Matriz_V8!#REF!="","",Matriz_V8!#REF!)</f>
        <v>#REF!</v>
      </c>
      <c r="D27" s="81" t="e">
        <f>+Matriz_V8!#REF!</f>
        <v>#REF!</v>
      </c>
      <c r="E27" s="82" t="e">
        <f>+Matriz_V8!#REF!</f>
        <v>#REF!</v>
      </c>
    </row>
    <row r="28" spans="1:14" ht="31.5" customHeight="1" x14ac:dyDescent="0.2">
      <c r="A28" s="48" t="e">
        <f>IF(+Matriz_V8!#REF!&lt;&gt;"",+Matriz_V8!#REF!,"")</f>
        <v>#REF!</v>
      </c>
      <c r="B28" s="55" t="e">
        <f>IF(+Matriz_V8!#REF!&lt;&gt;"",+Matriz_V8!#REF!,"")</f>
        <v>#REF!</v>
      </c>
      <c r="C28" s="124" t="e">
        <f>IF(Matriz_V8!#REF!="","",Matriz_V8!#REF!)</f>
        <v>#REF!</v>
      </c>
      <c r="D28" s="79" t="e">
        <f>+Matriz_V8!#REF!</f>
        <v>#REF!</v>
      </c>
      <c r="E28" s="80" t="e">
        <f>+Matriz_V8!#REF!</f>
        <v>#REF!</v>
      </c>
      <c r="L28" s="16"/>
      <c r="M28" s="33"/>
    </row>
    <row r="29" spans="1:14" ht="31.5" customHeight="1" x14ac:dyDescent="0.2">
      <c r="A29" s="47" t="e">
        <f>IF(+Matriz_V8!#REF!&lt;&gt;"",+Matriz_V8!#REF!,"")</f>
        <v>#REF!</v>
      </c>
      <c r="B29" s="56" t="e">
        <f>IF(+Matriz_V8!#REF!&lt;&gt;"",+Matriz_V8!#REF!,"")</f>
        <v>#REF!</v>
      </c>
      <c r="C29" s="125" t="e">
        <f>IF(Matriz_V8!#REF!="","",Matriz_V8!#REF!)</f>
        <v>#REF!</v>
      </c>
      <c r="D29" s="81" t="e">
        <f>+Matriz_V8!#REF!</f>
        <v>#REF!</v>
      </c>
      <c r="E29" s="82" t="e">
        <f>+Matriz_V8!#REF!</f>
        <v>#REF!</v>
      </c>
      <c r="G29" s="32" t="s">
        <v>95</v>
      </c>
      <c r="H29" s="23"/>
      <c r="K29" s="253" t="str">
        <f>IF(+Matriz_V8!J20&lt;&gt;"",+Matriz_V8!J20,"")</f>
        <v>L.C. José María Guevara Hernández, 
Coordinador de Control Interno</v>
      </c>
      <c r="L29" s="252"/>
      <c r="M29" s="252"/>
      <c r="N29" s="252"/>
    </row>
    <row r="30" spans="1:14" ht="31.5" customHeight="1" x14ac:dyDescent="0.2">
      <c r="A30" s="48" t="e">
        <f>IF(+Matriz_V8!#REF!&lt;&gt;"",+Matriz_V8!#REF!,"")</f>
        <v>#REF!</v>
      </c>
      <c r="B30" s="55" t="e">
        <f>IF(+Matriz_V8!#REF!&lt;&gt;"",+Matriz_V8!#REF!,"")</f>
        <v>#REF!</v>
      </c>
      <c r="C30" s="124" t="e">
        <f>IF(Matriz_V8!#REF!="","",Matriz_V8!#REF!)</f>
        <v>#REF!</v>
      </c>
      <c r="D30" s="79" t="e">
        <f>+Matriz_V8!#REF!</f>
        <v>#REF!</v>
      </c>
      <c r="E30" s="80" t="e">
        <f>+Matriz_V8!#REF!</f>
        <v>#REF!</v>
      </c>
      <c r="G30" s="14"/>
      <c r="H30" s="14"/>
    </row>
    <row r="31" spans="1:14" ht="31.5" customHeight="1" x14ac:dyDescent="0.2">
      <c r="A31" s="47" t="e">
        <f>IF(+Matriz_V8!#REF!&lt;&gt;"",+Matriz_V8!#REF!,"")</f>
        <v>#REF!</v>
      </c>
      <c r="B31" s="56" t="e">
        <f>IF(+Matriz_V8!#REF!&lt;&gt;"",+Matriz_V8!#REF!,"")</f>
        <v>#REF!</v>
      </c>
      <c r="C31" s="125" t="e">
        <f>IF(Matriz_V8!#REF!="","",Matriz_V8!#REF!)</f>
        <v>#REF!</v>
      </c>
      <c r="D31" s="81" t="e">
        <f>+Matriz_V8!#REF!</f>
        <v>#REF!</v>
      </c>
      <c r="E31" s="82" t="e">
        <f>+Matriz_V8!#REF!</f>
        <v>#REF!</v>
      </c>
      <c r="G31" s="16"/>
      <c r="H31" s="16"/>
      <c r="L31" s="43" t="s">
        <v>97</v>
      </c>
      <c r="M31" s="44"/>
    </row>
    <row r="32" spans="1:14" ht="31.5" customHeight="1" x14ac:dyDescent="0.2">
      <c r="A32" s="48" t="e">
        <f>IF(+Matriz_V8!#REF!&lt;&gt;"",+Matriz_V8!#REF!,"")</f>
        <v>#REF!</v>
      </c>
      <c r="B32" s="55" t="e">
        <f>IF(+Matriz_V8!#REF!&lt;&gt;"",+Matriz_V8!#REF!,"")</f>
        <v>#REF!</v>
      </c>
      <c r="C32" s="124" t="e">
        <f>IF(Matriz_V8!#REF!="","",Matriz_V8!#REF!)</f>
        <v>#REF!</v>
      </c>
      <c r="D32" s="79" t="e">
        <f>+Matriz_V8!#REF!</f>
        <v>#REF!</v>
      </c>
      <c r="E32" s="80" t="e">
        <f>+Matriz_V8!#REF!</f>
        <v>#REF!</v>
      </c>
      <c r="F32" s="251" t="str">
        <f>IF(+Matriz_V8!G22&lt;&gt;"",+Matriz_V8!G22,"")</f>
        <v>C. Lorena García Cázares, 
Titular de la Institución o Presidente Municipal</v>
      </c>
      <c r="G32" s="252"/>
      <c r="H32" s="252"/>
      <c r="I32" s="252"/>
    </row>
    <row r="33" spans="1:14" ht="31.5" customHeight="1" x14ac:dyDescent="0.2">
      <c r="A33" s="47" t="e">
        <f>IF(+Matriz_V8!#REF!&lt;&gt;"",+Matriz_V8!#REF!,"")</f>
        <v>#REF!</v>
      </c>
      <c r="B33" s="56" t="e">
        <f>IF(+Matriz_V8!#REF!&lt;&gt;"",+Matriz_V8!#REF!,"")</f>
        <v>#REF!</v>
      </c>
      <c r="C33" s="125" t="e">
        <f>IF(Matriz_V8!#REF!="","",Matriz_V8!#REF!)</f>
        <v>#REF!</v>
      </c>
      <c r="D33" s="81" t="e">
        <f>+Matriz_V8!#REF!</f>
        <v>#REF!</v>
      </c>
      <c r="E33" s="82" t="e">
        <f>+Matriz_V8!#REF!</f>
        <v>#REF!</v>
      </c>
      <c r="L33" s="16"/>
      <c r="M33" s="34"/>
    </row>
    <row r="34" spans="1:14" ht="31.5" customHeight="1" thickBot="1" x14ac:dyDescent="0.3">
      <c r="A34" s="49" t="e">
        <f>IF(+Matriz_V8!#REF!&lt;&gt;"",+Matriz_V8!#REF!,"")</f>
        <v>#REF!</v>
      </c>
      <c r="B34" s="57" t="e">
        <f>IF(+Matriz_V8!#REF!&lt;&gt;"",+Matriz_V8!#REF!,"")</f>
        <v>#REF!</v>
      </c>
      <c r="C34" s="126" t="e">
        <f>IF(Matriz_V8!#REF!="","",Matriz_V8!#REF!)</f>
        <v>#REF!</v>
      </c>
      <c r="D34" s="83" t="e">
        <f>+Matriz_V8!#REF!</f>
        <v>#REF!</v>
      </c>
      <c r="E34" s="84" t="e">
        <f>+Matriz_V8!#REF!</f>
        <v>#REF!</v>
      </c>
      <c r="K34" s="253" t="str">
        <f>IF(+Matriz_V8!J23&lt;&gt;"",+Matriz_V8!J23,"")</f>
        <v>Lic. Rodolfo Márquez Mercado, 
  Enlace de Administración de Riesgos</v>
      </c>
      <c r="L34" s="254"/>
      <c r="M34" s="254"/>
      <c r="N34" s="254"/>
    </row>
    <row r="35" spans="1:14" ht="13.5" thickTop="1" x14ac:dyDescent="0.2">
      <c r="B35" s="50" t="s">
        <v>118</v>
      </c>
      <c r="C35" s="50"/>
      <c r="D35" s="51">
        <f ca="1">NOW()</f>
        <v>45630.523209027779</v>
      </c>
      <c r="E35" s="52"/>
    </row>
    <row r="48" spans="1:14" x14ac:dyDescent="0.2"/>
    <row r="58" x14ac:dyDescent="0.2"/>
    <row r="59" x14ac:dyDescent="0.2"/>
  </sheetData>
  <mergeCells count="6">
    <mergeCell ref="F32:I32"/>
    <mergeCell ref="K34:N34"/>
    <mergeCell ref="K29:N29"/>
    <mergeCell ref="A12:A14"/>
    <mergeCell ref="B12:B14"/>
    <mergeCell ref="C12:C14"/>
  </mergeCells>
  <phoneticPr fontId="1" type="noConversion"/>
  <dataValidations count="1">
    <dataValidation showInputMessage="1" showErrorMessage="1" sqref="A10"/>
  </dataValidations>
  <printOptions horizontalCentered="1" verticalCentered="1"/>
  <pageMargins left="0" right="0" top="0.19685039370078741" bottom="0.19685039370078741" header="0" footer="0"/>
  <pageSetup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92D050"/>
  </sheetPr>
  <dimension ref="A1:P230"/>
  <sheetViews>
    <sheetView topLeftCell="D9" zoomScale="70" zoomScaleNormal="70" workbookViewId="0">
      <selection activeCell="P13" sqref="P13:P14"/>
    </sheetView>
  </sheetViews>
  <sheetFormatPr baseColWidth="10" defaultColWidth="11.42578125" defaultRowHeight="16.5" x14ac:dyDescent="0.25"/>
  <cols>
    <col min="1" max="1" width="11.42578125" style="86" customWidth="1"/>
    <col min="2" max="2" width="32.5703125" style="86" customWidth="1"/>
    <col min="3" max="3" width="23.42578125" style="86" customWidth="1"/>
    <col min="4" max="4" width="21.28515625" style="86" customWidth="1"/>
    <col min="5" max="5" width="19.28515625" style="86" customWidth="1"/>
    <col min="6" max="6" width="14.28515625" style="86" customWidth="1"/>
    <col min="7" max="7" width="13.28515625" style="86" customWidth="1"/>
    <col min="8" max="8" width="12.7109375" style="86" customWidth="1"/>
    <col min="9" max="9" width="54" style="86" customWidth="1"/>
    <col min="10" max="11" width="17.140625" style="86" customWidth="1"/>
    <col min="12" max="12" width="21.140625" style="86" customWidth="1"/>
    <col min="13" max="13" width="19.42578125" style="86" customWidth="1"/>
    <col min="14" max="15" width="13.7109375" style="86" customWidth="1"/>
    <col min="16" max="16" width="33.28515625" style="86" customWidth="1"/>
    <col min="17" max="16384" width="11.42578125" style="86"/>
  </cols>
  <sheetData>
    <row r="1" spans="1:16" ht="14.25" customHeight="1" thickBot="1" x14ac:dyDescent="0.3">
      <c r="A1" s="127"/>
      <c r="B1" s="127"/>
      <c r="C1" s="127"/>
      <c r="D1" s="127"/>
      <c r="E1" s="127"/>
      <c r="F1" s="127"/>
      <c r="G1" s="127"/>
      <c r="H1" s="127"/>
      <c r="I1" s="127"/>
      <c r="J1" s="285" t="s">
        <v>134</v>
      </c>
      <c r="K1" s="285"/>
      <c r="L1" s="128"/>
      <c r="M1" s="127"/>
      <c r="N1" s="127"/>
      <c r="O1" s="127"/>
      <c r="P1" s="127"/>
    </row>
    <row r="2" spans="1:16" ht="95.45" customHeight="1" thickTop="1" thickBot="1" x14ac:dyDescent="0.35">
      <c r="A2" s="127"/>
      <c r="B2" s="127"/>
      <c r="C2" s="133" t="s">
        <v>114</v>
      </c>
      <c r="D2" s="302"/>
      <c r="E2" s="303"/>
      <c r="F2" s="303"/>
      <c r="G2" s="304"/>
      <c r="H2" s="127"/>
      <c r="I2" s="127"/>
      <c r="J2" s="127"/>
      <c r="K2" s="127"/>
      <c r="L2" s="127"/>
      <c r="M2" s="286" t="s">
        <v>133</v>
      </c>
      <c r="N2" s="286"/>
      <c r="O2" s="286"/>
      <c r="P2" s="127"/>
    </row>
    <row r="3" spans="1:16" ht="45" customHeight="1" thickTop="1" x14ac:dyDescent="0.25">
      <c r="A3" s="127"/>
      <c r="B3" s="127"/>
      <c r="C3" s="127"/>
      <c r="D3" s="129"/>
      <c r="E3" s="129"/>
      <c r="F3" s="129"/>
      <c r="G3" s="129"/>
      <c r="H3" s="129"/>
      <c r="I3" s="130" t="s">
        <v>205</v>
      </c>
      <c r="J3" s="284"/>
      <c r="K3" s="284"/>
      <c r="L3" s="131"/>
      <c r="M3" s="132"/>
      <c r="N3" s="132"/>
      <c r="O3" s="132"/>
      <c r="P3" s="132"/>
    </row>
    <row r="4" spans="1:16" ht="70.900000000000006" customHeight="1" x14ac:dyDescent="0.25">
      <c r="A4" s="127"/>
      <c r="B4" s="127"/>
      <c r="C4" s="127"/>
      <c r="D4" s="129"/>
      <c r="E4" s="128"/>
      <c r="F4" s="128"/>
      <c r="G4" s="128"/>
      <c r="H4" s="128"/>
      <c r="I4" s="130"/>
      <c r="J4" s="131"/>
      <c r="K4" s="131"/>
      <c r="L4" s="131"/>
      <c r="M4" s="132"/>
      <c r="N4" s="132"/>
      <c r="O4" s="132"/>
      <c r="P4" s="132"/>
    </row>
    <row r="5" spans="1:16" ht="18.75" customHeight="1" x14ac:dyDescent="0.25">
      <c r="A5" s="127"/>
      <c r="B5" s="127"/>
      <c r="C5" s="127"/>
      <c r="D5" s="127"/>
      <c r="E5" s="127"/>
      <c r="F5" s="127"/>
      <c r="G5" s="127"/>
      <c r="H5" s="132"/>
      <c r="I5" s="132"/>
      <c r="J5" s="132"/>
      <c r="K5" s="127"/>
      <c r="L5" s="133" t="s">
        <v>132</v>
      </c>
      <c r="M5" s="284"/>
      <c r="N5" s="284"/>
      <c r="O5" s="284"/>
      <c r="P5" s="132"/>
    </row>
    <row r="6" spans="1:16" ht="5.25" customHeight="1" x14ac:dyDescent="0.25">
      <c r="A6" s="127"/>
      <c r="B6" s="127"/>
      <c r="C6" s="127"/>
      <c r="D6" s="127"/>
      <c r="E6" s="127"/>
      <c r="F6" s="127"/>
      <c r="G6" s="127"/>
      <c r="H6" s="127"/>
      <c r="I6" s="127"/>
      <c r="J6" s="127"/>
      <c r="K6" s="127"/>
      <c r="L6" s="127"/>
      <c r="M6" s="127"/>
      <c r="N6" s="127"/>
      <c r="O6" s="127"/>
      <c r="P6" s="132"/>
    </row>
    <row r="7" spans="1:16" ht="15.75" customHeight="1" x14ac:dyDescent="0.25">
      <c r="A7" s="127"/>
      <c r="B7" s="127"/>
      <c r="C7" s="127"/>
      <c r="D7" s="127"/>
      <c r="E7" s="128"/>
      <c r="F7" s="128"/>
      <c r="G7" s="128"/>
      <c r="H7" s="128"/>
      <c r="I7" s="132"/>
      <c r="J7" s="127"/>
      <c r="K7" s="127"/>
      <c r="L7" s="127"/>
      <c r="M7" s="285"/>
      <c r="N7" s="285"/>
      <c r="O7" s="285"/>
      <c r="P7" s="132"/>
    </row>
    <row r="8" spans="1:16" x14ac:dyDescent="0.25">
      <c r="A8" s="127"/>
      <c r="B8" s="127"/>
      <c r="C8" s="127"/>
      <c r="D8" s="127"/>
      <c r="E8" s="127"/>
      <c r="F8" s="127"/>
      <c r="G8" s="127"/>
      <c r="H8" s="127"/>
      <c r="I8" s="127"/>
      <c r="J8" s="285" t="s">
        <v>131</v>
      </c>
      <c r="K8" s="285"/>
      <c r="L8" s="128"/>
      <c r="M8" s="132"/>
      <c r="N8" s="132"/>
      <c r="O8" s="132"/>
      <c r="P8" s="132"/>
    </row>
    <row r="9" spans="1:16" ht="103.15" customHeight="1" x14ac:dyDescent="0.25">
      <c r="A9" s="127"/>
      <c r="B9" s="127"/>
      <c r="C9" s="127"/>
      <c r="D9" s="127"/>
      <c r="E9" s="128"/>
      <c r="F9" s="128"/>
      <c r="G9" s="128"/>
      <c r="H9" s="128"/>
      <c r="I9" s="127"/>
      <c r="J9" s="127"/>
      <c r="K9" s="127"/>
      <c r="L9" s="127"/>
      <c r="M9" s="127"/>
      <c r="N9" s="132"/>
      <c r="O9" s="132"/>
      <c r="P9" s="132"/>
    </row>
    <row r="10" spans="1:16" ht="32.450000000000003" customHeight="1" x14ac:dyDescent="0.25">
      <c r="A10" s="127"/>
      <c r="B10" s="127"/>
      <c r="C10" s="127"/>
      <c r="D10" s="133"/>
      <c r="E10" s="128"/>
      <c r="F10" s="128"/>
      <c r="G10" s="128"/>
      <c r="H10" s="128"/>
      <c r="I10" s="138" t="s">
        <v>130</v>
      </c>
      <c r="J10" s="284"/>
      <c r="K10" s="284"/>
      <c r="L10" s="131"/>
      <c r="M10" s="127"/>
      <c r="N10" s="132"/>
      <c r="O10" s="132"/>
      <c r="P10" s="132"/>
    </row>
    <row r="11" spans="1:16" ht="14.25" customHeight="1" x14ac:dyDescent="0.25">
      <c r="A11" s="127"/>
      <c r="B11" s="127"/>
      <c r="C11" s="127"/>
      <c r="D11" s="127"/>
      <c r="E11" s="128"/>
      <c r="F11" s="128"/>
      <c r="G11" s="128"/>
      <c r="H11" s="128"/>
      <c r="I11" s="134"/>
      <c r="J11" s="135"/>
      <c r="K11" s="133"/>
      <c r="L11" s="133"/>
      <c r="M11" s="135"/>
      <c r="N11" s="135"/>
      <c r="O11" s="135"/>
      <c r="P11" s="132"/>
    </row>
    <row r="12" spans="1:16" s="87" customFormat="1" ht="62.25" customHeight="1" x14ac:dyDescent="0.25">
      <c r="A12" s="100" t="s">
        <v>129</v>
      </c>
      <c r="B12" s="101" t="s">
        <v>128</v>
      </c>
      <c r="C12" s="101" t="s">
        <v>24</v>
      </c>
      <c r="D12" s="100" t="s">
        <v>127</v>
      </c>
      <c r="E12" s="100" t="s">
        <v>126</v>
      </c>
      <c r="F12" s="101" t="s">
        <v>11</v>
      </c>
      <c r="G12" s="101" t="s">
        <v>75</v>
      </c>
      <c r="H12" s="100" t="s">
        <v>125</v>
      </c>
      <c r="I12" s="101" t="s">
        <v>124</v>
      </c>
      <c r="J12" s="287" t="s">
        <v>123</v>
      </c>
      <c r="K12" s="287"/>
      <c r="L12" s="100" t="s">
        <v>22</v>
      </c>
      <c r="M12" s="100" t="s">
        <v>122</v>
      </c>
      <c r="N12" s="100" t="s">
        <v>121</v>
      </c>
      <c r="O12" s="100" t="s">
        <v>120</v>
      </c>
      <c r="P12" s="100" t="s">
        <v>119</v>
      </c>
    </row>
    <row r="13" spans="1:16" s="87" customFormat="1" ht="91.5" customHeight="1" x14ac:dyDescent="0.25">
      <c r="A13" s="261">
        <f>IF(Matriz_V8!A28="","",Matriz_V8!A28)</f>
        <v>1</v>
      </c>
      <c r="B13" s="264" t="str">
        <f>IF(Matriz_V8!E28="","",Matriz_V8!E28)</f>
        <v>Bitacoras de combustible entregadas incompletas e impuntualmente por parte de las areas solicitantes</v>
      </c>
      <c r="C13" s="264" t="str">
        <f>IF(Matriz_V8!G28="","",Matriz_V8!G28)</f>
        <v>Administrativo</v>
      </c>
      <c r="D13" s="267">
        <f>IF(Matriz_V8!AF28="","",Matriz_V8!AF28)</f>
        <v>5</v>
      </c>
      <c r="E13" s="267">
        <f>IF(Matriz_V8!AG28="","",Matriz_V8!AG28)</f>
        <v>7</v>
      </c>
      <c r="F13" s="264" t="str">
        <f>CONCATENATE(Matriz_V8!AM28,Matriz_V8!AN28,Matriz_V8!AO28,Matriz_V8!AP28)</f>
        <v>II</v>
      </c>
      <c r="G13" s="264" t="str">
        <f>IF(Matriz_V8!AQ28="","",Matriz_V8!AQ28)</f>
        <v>REDUCIR EL RIESGO</v>
      </c>
      <c r="H13" s="88">
        <f>IF(Matriz_V8!I28="","",Matriz_V8!I28)</f>
        <v>1.1000000000000001</v>
      </c>
      <c r="I13" s="89" t="str">
        <f>IF(Matriz_V8!J28="","",Matriz_V8!J28)</f>
        <v>Falta de coordinación de las áreas solicitantes en la entrega de las bitacoras.</v>
      </c>
      <c r="J13" s="268" t="str">
        <f>IF(Matriz_V8!AR28="","",Matriz_V8!AR28)</f>
        <v>Dirigir un Oficio a todas las areas solicitantes informando que su bitacora debera ser entregada en tiempo y forma para la autorización del combustible solicitado.</v>
      </c>
      <c r="K13" s="268"/>
      <c r="L13" s="90" t="s">
        <v>218</v>
      </c>
      <c r="M13" s="90" t="s">
        <v>219</v>
      </c>
      <c r="N13" s="300">
        <v>45645</v>
      </c>
      <c r="O13" s="300">
        <v>45725</v>
      </c>
      <c r="P13" s="298" t="s">
        <v>211</v>
      </c>
    </row>
    <row r="14" spans="1:16" s="87" customFormat="1" ht="91.5" customHeight="1" x14ac:dyDescent="0.25">
      <c r="A14" s="262"/>
      <c r="B14" s="265"/>
      <c r="C14" s="265"/>
      <c r="D14" s="262"/>
      <c r="E14" s="262"/>
      <c r="F14" s="265"/>
      <c r="G14" s="265"/>
      <c r="H14" s="88">
        <f>IF(Matriz_V8!I33="","",Matriz_V8!I33)</f>
        <v>1.2</v>
      </c>
      <c r="I14" s="89" t="str">
        <f>IF(Matriz_V8!J33="","",Matriz_V8!J33)</f>
        <v>Comprobación incorrecta por parte de los operativos de las areas solicitantes.</v>
      </c>
      <c r="J14" s="268" t="str">
        <f>IF(Matriz_V8!AR33="","",Matriz_V8!AR33)</f>
        <v/>
      </c>
      <c r="K14" s="268"/>
      <c r="L14" s="90"/>
      <c r="M14" s="90"/>
      <c r="N14" s="301"/>
      <c r="O14" s="301"/>
      <c r="P14" s="299"/>
    </row>
    <row r="15" spans="1:16" s="87" customFormat="1" ht="91.5" customHeight="1" x14ac:dyDescent="0.25">
      <c r="A15" s="271" t="e">
        <f>IF(Matriz_V8!#REF!="","",Matriz_V8!#REF!)</f>
        <v>#REF!</v>
      </c>
      <c r="B15" s="274" t="e">
        <f>IF(Matriz_V8!#REF!="","",Matriz_V8!#REF!)</f>
        <v>#REF!</v>
      </c>
      <c r="C15" s="274" t="e">
        <f>IF(Matriz_V8!#REF!="","",Matriz_V8!#REF!)</f>
        <v>#REF!</v>
      </c>
      <c r="D15" s="277" t="e">
        <f>IF(Matriz_V8!#REF!="","",Matriz_V8!#REF!)</f>
        <v>#REF!</v>
      </c>
      <c r="E15" s="277" t="e">
        <f>IF(Matriz_V8!#REF!="","",Matriz_V8!#REF!)</f>
        <v>#REF!</v>
      </c>
      <c r="F15" s="278" t="e">
        <f>CONCATENATE(Matriz_V8!#REF!,Matriz_V8!#REF!,Matriz_V8!#REF!,Matriz_V8!#REF!)</f>
        <v>#REF!</v>
      </c>
      <c r="G15" s="278" t="e">
        <f>IF(Matriz_V8!#REF!="","",Matriz_V8!#REF!)</f>
        <v>#REF!</v>
      </c>
      <c r="H15" s="92" t="e">
        <f>IF(Matriz_V8!#REF!="","",Matriz_V8!#REF!)</f>
        <v>#REF!</v>
      </c>
      <c r="I15" s="93" t="e">
        <f>IF(Matriz_V8!#REF!="","",Matriz_V8!#REF!)</f>
        <v>#REF!</v>
      </c>
      <c r="J15" s="281" t="e">
        <f>IF(Matriz_V8!#REF!="","",Matriz_V8!#REF!)</f>
        <v>#REF!</v>
      </c>
      <c r="K15" s="281"/>
      <c r="L15" s="94"/>
      <c r="M15" s="94"/>
      <c r="N15" s="95"/>
      <c r="O15" s="95"/>
      <c r="P15" s="94"/>
    </row>
    <row r="16" spans="1:16" s="87" customFormat="1" ht="91.5" customHeight="1" x14ac:dyDescent="0.25">
      <c r="A16" s="272"/>
      <c r="B16" s="275"/>
      <c r="C16" s="275"/>
      <c r="D16" s="272"/>
      <c r="E16" s="272"/>
      <c r="F16" s="279"/>
      <c r="G16" s="279"/>
      <c r="H16" s="92" t="e">
        <f>IF(Matriz_V8!#REF!="","",Matriz_V8!#REF!)</f>
        <v>#REF!</v>
      </c>
      <c r="I16" s="93" t="e">
        <f>IF(Matriz_V8!#REF!="","",Matriz_V8!#REF!)</f>
        <v>#REF!</v>
      </c>
      <c r="J16" s="281" t="e">
        <f>IF(Matriz_V8!#REF!="","",Matriz_V8!#REF!)</f>
        <v>#REF!</v>
      </c>
      <c r="K16" s="281"/>
      <c r="L16" s="94"/>
      <c r="M16" s="94"/>
      <c r="N16" s="95"/>
      <c r="O16" s="95"/>
      <c r="P16" s="94"/>
    </row>
    <row r="17" spans="1:16" s="87" customFormat="1" ht="91.5" customHeight="1" x14ac:dyDescent="0.25">
      <c r="A17" s="272"/>
      <c r="B17" s="275"/>
      <c r="C17" s="275"/>
      <c r="D17" s="272"/>
      <c r="E17" s="272"/>
      <c r="F17" s="279"/>
      <c r="G17" s="279"/>
      <c r="H17" s="92" t="e">
        <f>IF(Matriz_V8!#REF!="","",Matriz_V8!#REF!)</f>
        <v>#REF!</v>
      </c>
      <c r="I17" s="93" t="e">
        <f>IF(Matriz_V8!#REF!="","",Matriz_V8!#REF!)</f>
        <v>#REF!</v>
      </c>
      <c r="J17" s="281" t="e">
        <f>IF(Matriz_V8!#REF!="","",Matriz_V8!#REF!)</f>
        <v>#REF!</v>
      </c>
      <c r="K17" s="281"/>
      <c r="L17" s="94"/>
      <c r="M17" s="94"/>
      <c r="N17" s="95"/>
      <c r="O17" s="95"/>
      <c r="P17" s="94"/>
    </row>
    <row r="18" spans="1:16" s="87" customFormat="1" ht="91.5" customHeight="1" x14ac:dyDescent="0.25">
      <c r="A18" s="272"/>
      <c r="B18" s="275"/>
      <c r="C18" s="275"/>
      <c r="D18" s="272"/>
      <c r="E18" s="272"/>
      <c r="F18" s="279"/>
      <c r="G18" s="279"/>
      <c r="H18" s="92" t="e">
        <f>IF(Matriz_V8!#REF!="","",Matriz_V8!#REF!)</f>
        <v>#REF!</v>
      </c>
      <c r="I18" s="93" t="e">
        <f>IF(Matriz_V8!#REF!="","",Matriz_V8!#REF!)</f>
        <v>#REF!</v>
      </c>
      <c r="J18" s="282" t="e">
        <f>IF(Matriz_V8!#REF!="","",Matriz_V8!#REF!)</f>
        <v>#REF!</v>
      </c>
      <c r="K18" s="283"/>
      <c r="L18" s="103"/>
      <c r="M18" s="94"/>
      <c r="N18" s="95"/>
      <c r="O18" s="95"/>
      <c r="P18" s="94"/>
    </row>
    <row r="19" spans="1:16" s="87" customFormat="1" ht="91.5" customHeight="1" x14ac:dyDescent="0.25">
      <c r="A19" s="273"/>
      <c r="B19" s="276"/>
      <c r="C19" s="276"/>
      <c r="D19" s="273"/>
      <c r="E19" s="273"/>
      <c r="F19" s="280"/>
      <c r="G19" s="280"/>
      <c r="H19" s="92" t="e">
        <f>IF(Matriz_V8!#REF!="","",Matriz_V8!#REF!)</f>
        <v>#REF!</v>
      </c>
      <c r="I19" s="93" t="e">
        <f>IF(Matriz_V8!#REF!="","",Matriz_V8!#REF!)</f>
        <v>#REF!</v>
      </c>
      <c r="J19" s="282" t="e">
        <f>IF(Matriz_V8!#REF!="","",Matriz_V8!#REF!)</f>
        <v>#REF!</v>
      </c>
      <c r="K19" s="283"/>
      <c r="L19" s="103"/>
      <c r="M19" s="94"/>
      <c r="N19" s="95"/>
      <c r="O19" s="95"/>
      <c r="P19" s="94"/>
    </row>
    <row r="20" spans="1:16" s="87" customFormat="1" ht="91.5" customHeight="1" x14ac:dyDescent="0.25">
      <c r="A20" s="261" t="e">
        <f>IF(Matriz_V8!#REF!="","",Matriz_V8!#REF!)</f>
        <v>#REF!</v>
      </c>
      <c r="B20" s="264" t="e">
        <f>IF(Matriz_V8!#REF!="","",Matriz_V8!#REF!)</f>
        <v>#REF!</v>
      </c>
      <c r="C20" s="264" t="e">
        <f>IF(Matriz_V8!#REF!="","",Matriz_V8!#REF!)</f>
        <v>#REF!</v>
      </c>
      <c r="D20" s="267" t="e">
        <f>IF(Matriz_V8!#REF!="","",Matriz_V8!#REF!)</f>
        <v>#REF!</v>
      </c>
      <c r="E20" s="267" t="e">
        <f>IF(Matriz_V8!#REF!="","",Matriz_V8!#REF!)</f>
        <v>#REF!</v>
      </c>
      <c r="F20" s="264" t="e">
        <f>CONCATENATE(Matriz_V8!#REF!,Matriz_V8!#REF!,Matriz_V8!#REF!,Matriz_V8!#REF!)</f>
        <v>#REF!</v>
      </c>
      <c r="G20" s="264" t="e">
        <f>IF(Matriz_V8!#REF!="","",Matriz_V8!#REF!)</f>
        <v>#REF!</v>
      </c>
      <c r="H20" s="88" t="e">
        <f>IF(Matriz_V8!#REF!="","",Matriz_V8!#REF!)</f>
        <v>#REF!</v>
      </c>
      <c r="I20" s="89" t="e">
        <f>IF(Matriz_V8!#REF!="","",Matriz_V8!#REF!)</f>
        <v>#REF!</v>
      </c>
      <c r="J20" s="268" t="e">
        <f>IF(Matriz_V8!#REF!="","",Matriz_V8!#REF!)</f>
        <v>#REF!</v>
      </c>
      <c r="K20" s="268"/>
      <c r="L20" s="90"/>
      <c r="M20" s="90"/>
      <c r="N20" s="91"/>
      <c r="O20" s="91"/>
      <c r="P20" s="90"/>
    </row>
    <row r="21" spans="1:16" s="87" customFormat="1" ht="91.5" customHeight="1" x14ac:dyDescent="0.25">
      <c r="A21" s="262"/>
      <c r="B21" s="265"/>
      <c r="C21" s="265"/>
      <c r="D21" s="262"/>
      <c r="E21" s="262"/>
      <c r="F21" s="265"/>
      <c r="G21" s="265"/>
      <c r="H21" s="88" t="e">
        <f>IF(Matriz_V8!#REF!="","",Matriz_V8!#REF!)</f>
        <v>#REF!</v>
      </c>
      <c r="I21" s="89" t="e">
        <f>IF(Matriz_V8!#REF!="","",Matriz_V8!#REF!)</f>
        <v>#REF!</v>
      </c>
      <c r="J21" s="268" t="e">
        <f>IF(Matriz_V8!#REF!="","",Matriz_V8!#REF!)</f>
        <v>#REF!</v>
      </c>
      <c r="K21" s="268"/>
      <c r="L21" s="90"/>
      <c r="M21" s="90"/>
      <c r="N21" s="91"/>
      <c r="O21" s="91"/>
      <c r="P21" s="90"/>
    </row>
    <row r="22" spans="1:16" s="87" customFormat="1" ht="91.5" customHeight="1" x14ac:dyDescent="0.25">
      <c r="A22" s="262"/>
      <c r="B22" s="265"/>
      <c r="C22" s="265"/>
      <c r="D22" s="262"/>
      <c r="E22" s="262"/>
      <c r="F22" s="265"/>
      <c r="G22" s="265"/>
      <c r="H22" s="88" t="e">
        <f>IF(Matriz_V8!#REF!="","",Matriz_V8!#REF!)</f>
        <v>#REF!</v>
      </c>
      <c r="I22" s="89" t="e">
        <f>IF(Matriz_V8!#REF!="","",Matriz_V8!#REF!)</f>
        <v>#REF!</v>
      </c>
      <c r="J22" s="268" t="e">
        <f>IF(Matriz_V8!#REF!="","",Matriz_V8!#REF!)</f>
        <v>#REF!</v>
      </c>
      <c r="K22" s="268"/>
      <c r="L22" s="90"/>
      <c r="M22" s="90"/>
      <c r="N22" s="91"/>
      <c r="O22" s="91"/>
      <c r="P22" s="90"/>
    </row>
    <row r="23" spans="1:16" s="87" customFormat="1" ht="91.5" customHeight="1" x14ac:dyDescent="0.25">
      <c r="A23" s="262"/>
      <c r="B23" s="265"/>
      <c r="C23" s="265"/>
      <c r="D23" s="262"/>
      <c r="E23" s="262"/>
      <c r="F23" s="265"/>
      <c r="G23" s="265"/>
      <c r="H23" s="88" t="e">
        <f>IF(Matriz_V8!#REF!="","",Matriz_V8!#REF!)</f>
        <v>#REF!</v>
      </c>
      <c r="I23" s="89" t="e">
        <f>IF(Matriz_V8!#REF!="","",Matriz_V8!#REF!)</f>
        <v>#REF!</v>
      </c>
      <c r="J23" s="269" t="e">
        <f>IF(Matriz_V8!#REF!="","",Matriz_V8!#REF!)</f>
        <v>#REF!</v>
      </c>
      <c r="K23" s="270"/>
      <c r="L23" s="102"/>
      <c r="M23" s="90"/>
      <c r="N23" s="91"/>
      <c r="O23" s="91"/>
      <c r="P23" s="90"/>
    </row>
    <row r="24" spans="1:16" s="87" customFormat="1" ht="91.5" customHeight="1" x14ac:dyDescent="0.25">
      <c r="A24" s="263"/>
      <c r="B24" s="266"/>
      <c r="C24" s="266"/>
      <c r="D24" s="263"/>
      <c r="E24" s="263"/>
      <c r="F24" s="266"/>
      <c r="G24" s="266"/>
      <c r="H24" s="88" t="e">
        <f>IF(Matriz_V8!#REF!="","",Matriz_V8!#REF!)</f>
        <v>#REF!</v>
      </c>
      <c r="I24" s="89" t="e">
        <f>IF(Matriz_V8!#REF!="","",Matriz_V8!#REF!)</f>
        <v>#REF!</v>
      </c>
      <c r="J24" s="269" t="e">
        <f>IF(Matriz_V8!#REF!="","",Matriz_V8!#REF!)</f>
        <v>#REF!</v>
      </c>
      <c r="K24" s="270"/>
      <c r="L24" s="102"/>
      <c r="M24" s="90"/>
      <c r="N24" s="91"/>
      <c r="O24" s="91"/>
      <c r="P24" s="90"/>
    </row>
    <row r="25" spans="1:16" s="87" customFormat="1" ht="91.5" customHeight="1" x14ac:dyDescent="0.25">
      <c r="A25" s="271" t="e">
        <f>IF(Matriz_V8!#REF!="","",Matriz_V8!#REF!)</f>
        <v>#REF!</v>
      </c>
      <c r="B25" s="274" t="e">
        <f>IF(Matriz_V8!#REF!="","",Matriz_V8!#REF!)</f>
        <v>#REF!</v>
      </c>
      <c r="C25" s="274" t="e">
        <f>IF(Matriz_V8!#REF!="","",Matriz_V8!#REF!)</f>
        <v>#REF!</v>
      </c>
      <c r="D25" s="277" t="e">
        <f>IF(Matriz_V8!#REF!="","",Matriz_V8!#REF!)</f>
        <v>#REF!</v>
      </c>
      <c r="E25" s="277" t="e">
        <f>IF(Matriz_V8!#REF!="","",Matriz_V8!#REF!)</f>
        <v>#REF!</v>
      </c>
      <c r="F25" s="278" t="e">
        <f>CONCATENATE(Matriz_V8!#REF!,Matriz_V8!#REF!,Matriz_V8!#REF!,Matriz_V8!#REF!)</f>
        <v>#REF!</v>
      </c>
      <c r="G25" s="278" t="e">
        <f>IF(Matriz_V8!#REF!="","",Matriz_V8!#REF!)</f>
        <v>#REF!</v>
      </c>
      <c r="H25" s="92" t="e">
        <f>IF(Matriz_V8!#REF!="","",Matriz_V8!#REF!)</f>
        <v>#REF!</v>
      </c>
      <c r="I25" s="93" t="e">
        <f>IF(Matriz_V8!#REF!="","",Matriz_V8!#REF!)</f>
        <v>#REF!</v>
      </c>
      <c r="J25" s="281" t="e">
        <f>IF(Matriz_V8!#REF!="","",Matriz_V8!#REF!)</f>
        <v>#REF!</v>
      </c>
      <c r="K25" s="281"/>
      <c r="L25" s="94"/>
      <c r="M25" s="94"/>
      <c r="N25" s="95"/>
      <c r="O25" s="95"/>
      <c r="P25" s="94"/>
    </row>
    <row r="26" spans="1:16" s="87" customFormat="1" ht="91.5" customHeight="1" x14ac:dyDescent="0.25">
      <c r="A26" s="272"/>
      <c r="B26" s="275"/>
      <c r="C26" s="275"/>
      <c r="D26" s="272"/>
      <c r="E26" s="272"/>
      <c r="F26" s="279"/>
      <c r="G26" s="279"/>
      <c r="H26" s="92" t="e">
        <f>IF(Matriz_V8!#REF!="","",Matriz_V8!#REF!)</f>
        <v>#REF!</v>
      </c>
      <c r="I26" s="93" t="e">
        <f>IF(Matriz_V8!#REF!="","",Matriz_V8!#REF!)</f>
        <v>#REF!</v>
      </c>
      <c r="J26" s="281" t="e">
        <f>IF(Matriz_V8!#REF!="","",Matriz_V8!#REF!)</f>
        <v>#REF!</v>
      </c>
      <c r="K26" s="281"/>
      <c r="L26" s="94"/>
      <c r="M26" s="94"/>
      <c r="N26" s="95"/>
      <c r="O26" s="95"/>
      <c r="P26" s="94"/>
    </row>
    <row r="27" spans="1:16" s="87" customFormat="1" ht="91.5" customHeight="1" x14ac:dyDescent="0.25">
      <c r="A27" s="272"/>
      <c r="B27" s="275"/>
      <c r="C27" s="275"/>
      <c r="D27" s="272"/>
      <c r="E27" s="272"/>
      <c r="F27" s="279"/>
      <c r="G27" s="279"/>
      <c r="H27" s="92" t="e">
        <f>IF(Matriz_V8!#REF!="","",Matriz_V8!#REF!)</f>
        <v>#REF!</v>
      </c>
      <c r="I27" s="93" t="e">
        <f>IF(Matriz_V8!#REF!="","",Matriz_V8!#REF!)</f>
        <v>#REF!</v>
      </c>
      <c r="J27" s="281" t="e">
        <f>IF(Matriz_V8!#REF!="","",Matriz_V8!#REF!)</f>
        <v>#REF!</v>
      </c>
      <c r="K27" s="281"/>
      <c r="L27" s="94"/>
      <c r="M27" s="94"/>
      <c r="N27" s="95"/>
      <c r="O27" s="95"/>
      <c r="P27" s="94"/>
    </row>
    <row r="28" spans="1:16" s="87" customFormat="1" ht="91.5" customHeight="1" x14ac:dyDescent="0.25">
      <c r="A28" s="272"/>
      <c r="B28" s="275"/>
      <c r="C28" s="275"/>
      <c r="D28" s="272"/>
      <c r="E28" s="272"/>
      <c r="F28" s="279"/>
      <c r="G28" s="279"/>
      <c r="H28" s="92" t="e">
        <f>IF(Matriz_V8!#REF!="","",Matriz_V8!#REF!)</f>
        <v>#REF!</v>
      </c>
      <c r="I28" s="93" t="e">
        <f>IF(Matriz_V8!#REF!="","",Matriz_V8!#REF!)</f>
        <v>#REF!</v>
      </c>
      <c r="J28" s="282" t="e">
        <f>IF(Matriz_V8!#REF!="","",Matriz_V8!#REF!)</f>
        <v>#REF!</v>
      </c>
      <c r="K28" s="283"/>
      <c r="L28" s="103"/>
      <c r="M28" s="94"/>
      <c r="N28" s="95"/>
      <c r="O28" s="95"/>
      <c r="P28" s="94"/>
    </row>
    <row r="29" spans="1:16" s="87" customFormat="1" ht="91.5" customHeight="1" x14ac:dyDescent="0.25">
      <c r="A29" s="273"/>
      <c r="B29" s="276"/>
      <c r="C29" s="276"/>
      <c r="D29" s="273"/>
      <c r="E29" s="273"/>
      <c r="F29" s="280"/>
      <c r="G29" s="280"/>
      <c r="H29" s="92" t="e">
        <f>IF(Matriz_V8!#REF!="","",Matriz_V8!#REF!)</f>
        <v>#REF!</v>
      </c>
      <c r="I29" s="93" t="e">
        <f>IF(Matriz_V8!#REF!="","",Matriz_V8!#REF!)</f>
        <v>#REF!</v>
      </c>
      <c r="J29" s="282" t="e">
        <f>IF(Matriz_V8!#REF!="","",Matriz_V8!#REF!)</f>
        <v>#REF!</v>
      </c>
      <c r="K29" s="283"/>
      <c r="L29" s="103"/>
      <c r="M29" s="94"/>
      <c r="N29" s="95"/>
      <c r="O29" s="95"/>
      <c r="P29" s="94"/>
    </row>
    <row r="30" spans="1:16" s="87" customFormat="1" ht="91.5" customHeight="1" x14ac:dyDescent="0.25">
      <c r="A30" s="261" t="e">
        <f>IF(Matriz_V8!#REF!="","",Matriz_V8!#REF!)</f>
        <v>#REF!</v>
      </c>
      <c r="B30" s="264" t="e">
        <f>IF(Matriz_V8!#REF!="","",Matriz_V8!#REF!)</f>
        <v>#REF!</v>
      </c>
      <c r="C30" s="264" t="e">
        <f>IF(Matriz_V8!#REF!="","",Matriz_V8!#REF!)</f>
        <v>#REF!</v>
      </c>
      <c r="D30" s="267" t="e">
        <f>IF(Matriz_V8!#REF!="","",Matriz_V8!#REF!)</f>
        <v>#REF!</v>
      </c>
      <c r="E30" s="267" t="e">
        <f>IF(Matriz_V8!#REF!="","",Matriz_V8!#REF!)</f>
        <v>#REF!</v>
      </c>
      <c r="F30" s="264" t="e">
        <f>CONCATENATE(Matriz_V8!#REF!,Matriz_V8!#REF!,Matriz_V8!#REF!,Matriz_V8!#REF!)</f>
        <v>#REF!</v>
      </c>
      <c r="G30" s="264" t="e">
        <f>IF(Matriz_V8!#REF!="","",Matriz_V8!#REF!)</f>
        <v>#REF!</v>
      </c>
      <c r="H30" s="88" t="e">
        <f>IF(Matriz_V8!#REF!="","",Matriz_V8!#REF!)</f>
        <v>#REF!</v>
      </c>
      <c r="I30" s="89" t="e">
        <f>IF(Matriz_V8!#REF!="","",Matriz_V8!#REF!)</f>
        <v>#REF!</v>
      </c>
      <c r="J30" s="268" t="e">
        <f>IF(Matriz_V8!#REF!="","",Matriz_V8!#REF!)</f>
        <v>#REF!</v>
      </c>
      <c r="K30" s="268"/>
      <c r="L30" s="90"/>
      <c r="M30" s="90"/>
      <c r="N30" s="91"/>
      <c r="O30" s="91"/>
      <c r="P30" s="90"/>
    </row>
    <row r="31" spans="1:16" s="87" customFormat="1" ht="91.5" customHeight="1" x14ac:dyDescent="0.25">
      <c r="A31" s="262"/>
      <c r="B31" s="265"/>
      <c r="C31" s="265"/>
      <c r="D31" s="262"/>
      <c r="E31" s="262"/>
      <c r="F31" s="265"/>
      <c r="G31" s="265"/>
      <c r="H31" s="88" t="e">
        <f>IF(Matriz_V8!#REF!="","",Matriz_V8!#REF!)</f>
        <v>#REF!</v>
      </c>
      <c r="I31" s="89" t="e">
        <f>IF(Matriz_V8!#REF!="","",Matriz_V8!#REF!)</f>
        <v>#REF!</v>
      </c>
      <c r="J31" s="268" t="e">
        <f>IF(Matriz_V8!#REF!="","",Matriz_V8!#REF!)</f>
        <v>#REF!</v>
      </c>
      <c r="K31" s="268"/>
      <c r="L31" s="90"/>
      <c r="M31" s="90"/>
      <c r="N31" s="91"/>
      <c r="O31" s="91"/>
      <c r="P31" s="90"/>
    </row>
    <row r="32" spans="1:16" s="87" customFormat="1" ht="91.5" customHeight="1" x14ac:dyDescent="0.25">
      <c r="A32" s="262"/>
      <c r="B32" s="265"/>
      <c r="C32" s="265"/>
      <c r="D32" s="262"/>
      <c r="E32" s="262"/>
      <c r="F32" s="265"/>
      <c r="G32" s="265"/>
      <c r="H32" s="88" t="e">
        <f>IF(Matriz_V8!#REF!="","",Matriz_V8!#REF!)</f>
        <v>#REF!</v>
      </c>
      <c r="I32" s="89" t="e">
        <f>IF(Matriz_V8!#REF!="","",Matriz_V8!#REF!)</f>
        <v>#REF!</v>
      </c>
      <c r="J32" s="268" t="e">
        <f>IF(Matriz_V8!#REF!="","",Matriz_V8!#REF!)</f>
        <v>#REF!</v>
      </c>
      <c r="K32" s="268"/>
      <c r="L32" s="90"/>
      <c r="M32" s="90"/>
      <c r="N32" s="91"/>
      <c r="O32" s="91"/>
      <c r="P32" s="90"/>
    </row>
    <row r="33" spans="1:16" s="87" customFormat="1" ht="91.5" customHeight="1" x14ac:dyDescent="0.25">
      <c r="A33" s="262"/>
      <c r="B33" s="265"/>
      <c r="C33" s="265"/>
      <c r="D33" s="262"/>
      <c r="E33" s="262"/>
      <c r="F33" s="265"/>
      <c r="G33" s="265"/>
      <c r="H33" s="88" t="e">
        <f>IF(Matriz_V8!#REF!="","",Matriz_V8!#REF!)</f>
        <v>#REF!</v>
      </c>
      <c r="I33" s="89" t="e">
        <f>IF(Matriz_V8!#REF!="","",Matriz_V8!#REF!)</f>
        <v>#REF!</v>
      </c>
      <c r="J33" s="269" t="e">
        <f>IF(Matriz_V8!#REF!="","",Matriz_V8!#REF!)</f>
        <v>#REF!</v>
      </c>
      <c r="K33" s="270"/>
      <c r="L33" s="102"/>
      <c r="M33" s="90"/>
      <c r="N33" s="91"/>
      <c r="O33" s="91"/>
      <c r="P33" s="90"/>
    </row>
    <row r="34" spans="1:16" s="87" customFormat="1" ht="91.5" customHeight="1" x14ac:dyDescent="0.25">
      <c r="A34" s="263"/>
      <c r="B34" s="266"/>
      <c r="C34" s="266"/>
      <c r="D34" s="263"/>
      <c r="E34" s="263"/>
      <c r="F34" s="266"/>
      <c r="G34" s="266"/>
      <c r="H34" s="88" t="e">
        <f>IF(Matriz_V8!#REF!="","",Matriz_V8!#REF!)</f>
        <v>#REF!</v>
      </c>
      <c r="I34" s="89" t="e">
        <f>IF(Matriz_V8!#REF!="","",Matriz_V8!#REF!)</f>
        <v>#REF!</v>
      </c>
      <c r="J34" s="269" t="e">
        <f>IF(Matriz_V8!#REF!="","",Matriz_V8!#REF!)</f>
        <v>#REF!</v>
      </c>
      <c r="K34" s="270"/>
      <c r="L34" s="102"/>
      <c r="M34" s="90"/>
      <c r="N34" s="91"/>
      <c r="O34" s="91"/>
      <c r="P34" s="90"/>
    </row>
    <row r="35" spans="1:16" s="87" customFormat="1" ht="91.5" customHeight="1" x14ac:dyDescent="0.25">
      <c r="A35" s="271" t="e">
        <f>IF(Matriz_V8!#REF!="","",Matriz_V8!#REF!)</f>
        <v>#REF!</v>
      </c>
      <c r="B35" s="274" t="e">
        <f>IF(Matriz_V8!#REF!="","",Matriz_V8!#REF!)</f>
        <v>#REF!</v>
      </c>
      <c r="C35" s="274" t="e">
        <f>IF(Matriz_V8!#REF!="","",Matriz_V8!#REF!)</f>
        <v>#REF!</v>
      </c>
      <c r="D35" s="277" t="e">
        <f>IF(Matriz_V8!#REF!="","",Matriz_V8!#REF!)</f>
        <v>#REF!</v>
      </c>
      <c r="E35" s="277" t="e">
        <f>IF(Matriz_V8!#REF!="","",Matriz_V8!#REF!)</f>
        <v>#REF!</v>
      </c>
      <c r="F35" s="278" t="e">
        <f>CONCATENATE(Matriz_V8!#REF!,Matriz_V8!#REF!,Matriz_V8!#REF!,Matriz_V8!#REF!)</f>
        <v>#REF!</v>
      </c>
      <c r="G35" s="278" t="e">
        <f>IF(Matriz_V8!#REF!="","",Matriz_V8!#REF!)</f>
        <v>#REF!</v>
      </c>
      <c r="H35" s="92" t="e">
        <f>IF(Matriz_V8!#REF!="","",Matriz_V8!#REF!)</f>
        <v>#REF!</v>
      </c>
      <c r="I35" s="93" t="e">
        <f>IF(Matriz_V8!#REF!="","",Matriz_V8!#REF!)</f>
        <v>#REF!</v>
      </c>
      <c r="J35" s="281" t="e">
        <f>IF(Matriz_V8!#REF!="","",Matriz_V8!#REF!)</f>
        <v>#REF!</v>
      </c>
      <c r="K35" s="281"/>
      <c r="L35" s="94"/>
      <c r="M35" s="94"/>
      <c r="N35" s="95"/>
      <c r="O35" s="95"/>
      <c r="P35" s="94"/>
    </row>
    <row r="36" spans="1:16" s="87" customFormat="1" ht="91.5" customHeight="1" x14ac:dyDescent="0.25">
      <c r="A36" s="272"/>
      <c r="B36" s="275"/>
      <c r="C36" s="275"/>
      <c r="D36" s="272"/>
      <c r="E36" s="272"/>
      <c r="F36" s="279"/>
      <c r="G36" s="279"/>
      <c r="H36" s="92" t="e">
        <f>IF(Matriz_V8!#REF!="","",Matriz_V8!#REF!)</f>
        <v>#REF!</v>
      </c>
      <c r="I36" s="93" t="e">
        <f>IF(Matriz_V8!#REF!="","",Matriz_V8!#REF!)</f>
        <v>#REF!</v>
      </c>
      <c r="J36" s="281" t="e">
        <f>IF(Matriz_V8!#REF!="","",Matriz_V8!#REF!)</f>
        <v>#REF!</v>
      </c>
      <c r="K36" s="281"/>
      <c r="L36" s="94"/>
      <c r="M36" s="94"/>
      <c r="N36" s="95"/>
      <c r="O36" s="95"/>
      <c r="P36" s="94"/>
    </row>
    <row r="37" spans="1:16" s="87" customFormat="1" ht="91.5" customHeight="1" x14ac:dyDescent="0.25">
      <c r="A37" s="272"/>
      <c r="B37" s="275"/>
      <c r="C37" s="275"/>
      <c r="D37" s="272"/>
      <c r="E37" s="272"/>
      <c r="F37" s="279"/>
      <c r="G37" s="279"/>
      <c r="H37" s="92" t="e">
        <f>IF(Matriz_V8!#REF!="","",Matriz_V8!#REF!)</f>
        <v>#REF!</v>
      </c>
      <c r="I37" s="93" t="e">
        <f>IF(Matriz_V8!#REF!="","",Matriz_V8!#REF!)</f>
        <v>#REF!</v>
      </c>
      <c r="J37" s="281" t="e">
        <f>IF(Matriz_V8!#REF!="","",Matriz_V8!#REF!)</f>
        <v>#REF!</v>
      </c>
      <c r="K37" s="281"/>
      <c r="L37" s="94"/>
      <c r="M37" s="94"/>
      <c r="N37" s="95"/>
      <c r="O37" s="95"/>
      <c r="P37" s="94"/>
    </row>
    <row r="38" spans="1:16" s="87" customFormat="1" ht="91.5" customHeight="1" x14ac:dyDescent="0.25">
      <c r="A38" s="272"/>
      <c r="B38" s="275"/>
      <c r="C38" s="275"/>
      <c r="D38" s="272"/>
      <c r="E38" s="272"/>
      <c r="F38" s="279"/>
      <c r="G38" s="279"/>
      <c r="H38" s="92" t="e">
        <f>IF(Matriz_V8!#REF!="","",Matriz_V8!#REF!)</f>
        <v>#REF!</v>
      </c>
      <c r="I38" s="93" t="e">
        <f>IF(Matriz_V8!#REF!="","",Matriz_V8!#REF!)</f>
        <v>#REF!</v>
      </c>
      <c r="J38" s="282" t="e">
        <f>IF(Matriz_V8!#REF!="","",Matriz_V8!#REF!)</f>
        <v>#REF!</v>
      </c>
      <c r="K38" s="283"/>
      <c r="L38" s="103"/>
      <c r="M38" s="94"/>
      <c r="N38" s="95"/>
      <c r="O38" s="95"/>
      <c r="P38" s="94"/>
    </row>
    <row r="39" spans="1:16" s="87" customFormat="1" ht="91.5" customHeight="1" x14ac:dyDescent="0.25">
      <c r="A39" s="273"/>
      <c r="B39" s="276"/>
      <c r="C39" s="276"/>
      <c r="D39" s="273"/>
      <c r="E39" s="273"/>
      <c r="F39" s="280"/>
      <c r="G39" s="280"/>
      <c r="H39" s="92" t="e">
        <f>IF(Matriz_V8!#REF!="","",Matriz_V8!#REF!)</f>
        <v>#REF!</v>
      </c>
      <c r="I39" s="93" t="e">
        <f>IF(Matriz_V8!#REF!="","",Matriz_V8!#REF!)</f>
        <v>#REF!</v>
      </c>
      <c r="J39" s="282" t="e">
        <f>IF(Matriz_V8!#REF!="","",Matriz_V8!#REF!)</f>
        <v>#REF!</v>
      </c>
      <c r="K39" s="283"/>
      <c r="L39" s="103"/>
      <c r="M39" s="94"/>
      <c r="N39" s="95"/>
      <c r="O39" s="95"/>
      <c r="P39" s="94"/>
    </row>
    <row r="40" spans="1:16" s="87" customFormat="1" ht="91.5" customHeight="1" x14ac:dyDescent="0.25">
      <c r="A40" s="261" t="e">
        <f>IF(Matriz_V8!#REF!="","",Matriz_V8!#REF!)</f>
        <v>#REF!</v>
      </c>
      <c r="B40" s="264" t="e">
        <f>IF(Matriz_V8!#REF!="","",Matriz_V8!#REF!)</f>
        <v>#REF!</v>
      </c>
      <c r="C40" s="264" t="e">
        <f>IF(Matriz_V8!#REF!="","",Matriz_V8!#REF!)</f>
        <v>#REF!</v>
      </c>
      <c r="D40" s="267" t="e">
        <f>IF(Matriz_V8!#REF!="","",Matriz_V8!#REF!)</f>
        <v>#REF!</v>
      </c>
      <c r="E40" s="267" t="e">
        <f>IF(Matriz_V8!#REF!="","",Matriz_V8!#REF!)</f>
        <v>#REF!</v>
      </c>
      <c r="F40" s="264" t="e">
        <f>CONCATENATE(Matriz_V8!#REF!,Matriz_V8!#REF!,Matriz_V8!#REF!,Matriz_V8!#REF!)</f>
        <v>#REF!</v>
      </c>
      <c r="G40" s="264" t="e">
        <f>IF(Matriz_V8!#REF!="","",Matriz_V8!#REF!)</f>
        <v>#REF!</v>
      </c>
      <c r="H40" s="88" t="e">
        <f>IF(Matriz_V8!#REF!="","",Matriz_V8!#REF!)</f>
        <v>#REF!</v>
      </c>
      <c r="I40" s="89" t="e">
        <f>IF(Matriz_V8!#REF!="","",Matriz_V8!#REF!)</f>
        <v>#REF!</v>
      </c>
      <c r="J40" s="268" t="e">
        <f>IF(Matriz_V8!#REF!="","",Matriz_V8!#REF!)</f>
        <v>#REF!</v>
      </c>
      <c r="K40" s="268"/>
      <c r="L40" s="90"/>
      <c r="M40" s="90"/>
      <c r="N40" s="91"/>
      <c r="O40" s="91"/>
      <c r="P40" s="90"/>
    </row>
    <row r="41" spans="1:16" s="87" customFormat="1" ht="91.5" customHeight="1" x14ac:dyDescent="0.25">
      <c r="A41" s="262"/>
      <c r="B41" s="265"/>
      <c r="C41" s="265"/>
      <c r="D41" s="262"/>
      <c r="E41" s="262"/>
      <c r="F41" s="265"/>
      <c r="G41" s="265"/>
      <c r="H41" s="88" t="e">
        <f>IF(Matriz_V8!#REF!="","",Matriz_V8!#REF!)</f>
        <v>#REF!</v>
      </c>
      <c r="I41" s="89" t="e">
        <f>IF(Matriz_V8!#REF!="","",Matriz_V8!#REF!)</f>
        <v>#REF!</v>
      </c>
      <c r="J41" s="268" t="e">
        <f>IF(Matriz_V8!#REF!="","",Matriz_V8!#REF!)</f>
        <v>#REF!</v>
      </c>
      <c r="K41" s="268"/>
      <c r="L41" s="90"/>
      <c r="M41" s="90"/>
      <c r="N41" s="91"/>
      <c r="O41" s="91"/>
      <c r="P41" s="90"/>
    </row>
    <row r="42" spans="1:16" s="87" customFormat="1" ht="91.5" customHeight="1" x14ac:dyDescent="0.25">
      <c r="A42" s="262"/>
      <c r="B42" s="265"/>
      <c r="C42" s="265"/>
      <c r="D42" s="262"/>
      <c r="E42" s="262"/>
      <c r="F42" s="265"/>
      <c r="G42" s="265"/>
      <c r="H42" s="88" t="e">
        <f>IF(Matriz_V8!#REF!="","",Matriz_V8!#REF!)</f>
        <v>#REF!</v>
      </c>
      <c r="I42" s="89" t="e">
        <f>IF(Matriz_V8!#REF!="","",Matriz_V8!#REF!)</f>
        <v>#REF!</v>
      </c>
      <c r="J42" s="268" t="e">
        <f>IF(Matriz_V8!#REF!="","",Matriz_V8!#REF!)</f>
        <v>#REF!</v>
      </c>
      <c r="K42" s="268"/>
      <c r="L42" s="90"/>
      <c r="M42" s="90"/>
      <c r="N42" s="91"/>
      <c r="O42" s="91"/>
      <c r="P42" s="90"/>
    </row>
    <row r="43" spans="1:16" s="87" customFormat="1" ht="91.5" customHeight="1" x14ac:dyDescent="0.25">
      <c r="A43" s="262"/>
      <c r="B43" s="265"/>
      <c r="C43" s="265"/>
      <c r="D43" s="262"/>
      <c r="E43" s="262"/>
      <c r="F43" s="265"/>
      <c r="G43" s="265"/>
      <c r="H43" s="88" t="e">
        <f>IF(Matriz_V8!#REF!="","",Matriz_V8!#REF!)</f>
        <v>#REF!</v>
      </c>
      <c r="I43" s="89" t="e">
        <f>IF(Matriz_V8!#REF!="","",Matriz_V8!#REF!)</f>
        <v>#REF!</v>
      </c>
      <c r="J43" s="269" t="e">
        <f>IF(Matriz_V8!#REF!="","",Matriz_V8!#REF!)</f>
        <v>#REF!</v>
      </c>
      <c r="K43" s="270"/>
      <c r="L43" s="102"/>
      <c r="M43" s="90"/>
      <c r="N43" s="91"/>
      <c r="O43" s="91"/>
      <c r="P43" s="90"/>
    </row>
    <row r="44" spans="1:16" s="87" customFormat="1" ht="91.5" customHeight="1" x14ac:dyDescent="0.25">
      <c r="A44" s="263"/>
      <c r="B44" s="266"/>
      <c r="C44" s="266"/>
      <c r="D44" s="263"/>
      <c r="E44" s="263"/>
      <c r="F44" s="266"/>
      <c r="G44" s="266"/>
      <c r="H44" s="88" t="e">
        <f>IF(Matriz_V8!#REF!="","",Matriz_V8!#REF!)</f>
        <v>#REF!</v>
      </c>
      <c r="I44" s="89" t="e">
        <f>IF(Matriz_V8!#REF!="","",Matriz_V8!#REF!)</f>
        <v>#REF!</v>
      </c>
      <c r="J44" s="269" t="e">
        <f>IF(Matriz_V8!#REF!="","",Matriz_V8!#REF!)</f>
        <v>#REF!</v>
      </c>
      <c r="K44" s="270"/>
      <c r="L44" s="102"/>
      <c r="M44" s="90"/>
      <c r="N44" s="91"/>
      <c r="O44" s="91"/>
      <c r="P44" s="90"/>
    </row>
    <row r="45" spans="1:16" s="87" customFormat="1" ht="91.5" customHeight="1" x14ac:dyDescent="0.25">
      <c r="A45" s="271" t="e">
        <f>IF(Matriz_V8!#REF!="","",Matriz_V8!#REF!)</f>
        <v>#REF!</v>
      </c>
      <c r="B45" s="274" t="e">
        <f>IF(Matriz_V8!#REF!="","",Matriz_V8!#REF!)</f>
        <v>#REF!</v>
      </c>
      <c r="C45" s="274" t="e">
        <f>IF(Matriz_V8!#REF!="","",Matriz_V8!#REF!)</f>
        <v>#REF!</v>
      </c>
      <c r="D45" s="277" t="e">
        <f>IF(Matriz_V8!#REF!="","",Matriz_V8!#REF!)</f>
        <v>#REF!</v>
      </c>
      <c r="E45" s="277" t="e">
        <f>IF(Matriz_V8!#REF!="","",Matriz_V8!#REF!)</f>
        <v>#REF!</v>
      </c>
      <c r="F45" s="278" t="e">
        <f>CONCATENATE(Matriz_V8!#REF!,Matriz_V8!#REF!,Matriz_V8!#REF!,Matriz_V8!#REF!)</f>
        <v>#REF!</v>
      </c>
      <c r="G45" s="278" t="e">
        <f>IF(Matriz_V8!#REF!="","",Matriz_V8!#REF!)</f>
        <v>#REF!</v>
      </c>
      <c r="H45" s="92" t="e">
        <f>IF(Matriz_V8!#REF!="","",Matriz_V8!#REF!)</f>
        <v>#REF!</v>
      </c>
      <c r="I45" s="93" t="e">
        <f>IF(Matriz_V8!#REF!="","",Matriz_V8!#REF!)</f>
        <v>#REF!</v>
      </c>
      <c r="J45" s="281" t="e">
        <f>IF(Matriz_V8!#REF!="","",Matriz_V8!#REF!)</f>
        <v>#REF!</v>
      </c>
      <c r="K45" s="281"/>
      <c r="L45" s="94"/>
      <c r="M45" s="94"/>
      <c r="N45" s="95"/>
      <c r="O45" s="95"/>
      <c r="P45" s="94"/>
    </row>
    <row r="46" spans="1:16" s="87" customFormat="1" ht="91.5" customHeight="1" x14ac:dyDescent="0.25">
      <c r="A46" s="272"/>
      <c r="B46" s="275"/>
      <c r="C46" s="275"/>
      <c r="D46" s="272"/>
      <c r="E46" s="272"/>
      <c r="F46" s="279"/>
      <c r="G46" s="279"/>
      <c r="H46" s="92" t="e">
        <f>IF(Matriz_V8!#REF!="","",Matriz_V8!#REF!)</f>
        <v>#REF!</v>
      </c>
      <c r="I46" s="93" t="e">
        <f>IF(Matriz_V8!#REF!="","",Matriz_V8!#REF!)</f>
        <v>#REF!</v>
      </c>
      <c r="J46" s="281" t="e">
        <f>IF(Matriz_V8!#REF!="","",Matriz_V8!#REF!)</f>
        <v>#REF!</v>
      </c>
      <c r="K46" s="281"/>
      <c r="L46" s="94"/>
      <c r="M46" s="94"/>
      <c r="N46" s="95"/>
      <c r="O46" s="95"/>
      <c r="P46" s="94"/>
    </row>
    <row r="47" spans="1:16" s="87" customFormat="1" ht="91.5" customHeight="1" x14ac:dyDescent="0.25">
      <c r="A47" s="272"/>
      <c r="B47" s="275"/>
      <c r="C47" s="275"/>
      <c r="D47" s="272"/>
      <c r="E47" s="272"/>
      <c r="F47" s="279"/>
      <c r="G47" s="279"/>
      <c r="H47" s="92" t="e">
        <f>IF(Matriz_V8!#REF!="","",Matriz_V8!#REF!)</f>
        <v>#REF!</v>
      </c>
      <c r="I47" s="93" t="e">
        <f>IF(Matriz_V8!#REF!="","",Matriz_V8!#REF!)</f>
        <v>#REF!</v>
      </c>
      <c r="J47" s="281" t="e">
        <f>IF(Matriz_V8!#REF!="","",Matriz_V8!#REF!)</f>
        <v>#REF!</v>
      </c>
      <c r="K47" s="281"/>
      <c r="L47" s="94"/>
      <c r="M47" s="94"/>
      <c r="N47" s="95"/>
      <c r="O47" s="95"/>
      <c r="P47" s="94"/>
    </row>
    <row r="48" spans="1:16" s="87" customFormat="1" ht="91.5" customHeight="1" x14ac:dyDescent="0.25">
      <c r="A48" s="272"/>
      <c r="B48" s="275"/>
      <c r="C48" s="275"/>
      <c r="D48" s="272"/>
      <c r="E48" s="272"/>
      <c r="F48" s="279"/>
      <c r="G48" s="279"/>
      <c r="H48" s="92" t="e">
        <f>IF(Matriz_V8!#REF!="","",Matriz_V8!#REF!)</f>
        <v>#REF!</v>
      </c>
      <c r="I48" s="93" t="e">
        <f>IF(Matriz_V8!#REF!="","",Matriz_V8!#REF!)</f>
        <v>#REF!</v>
      </c>
      <c r="J48" s="282" t="e">
        <f>IF(Matriz_V8!#REF!="","",Matriz_V8!#REF!)</f>
        <v>#REF!</v>
      </c>
      <c r="K48" s="283"/>
      <c r="L48" s="103"/>
      <c r="M48" s="94"/>
      <c r="N48" s="95"/>
      <c r="O48" s="95"/>
      <c r="P48" s="94"/>
    </row>
    <row r="49" spans="1:16" s="87" customFormat="1" ht="91.5" customHeight="1" x14ac:dyDescent="0.25">
      <c r="A49" s="273"/>
      <c r="B49" s="276"/>
      <c r="C49" s="276"/>
      <c r="D49" s="273"/>
      <c r="E49" s="273"/>
      <c r="F49" s="280"/>
      <c r="G49" s="280"/>
      <c r="H49" s="92" t="e">
        <f>IF(Matriz_V8!#REF!="","",Matriz_V8!#REF!)</f>
        <v>#REF!</v>
      </c>
      <c r="I49" s="93" t="e">
        <f>IF(Matriz_V8!#REF!="","",Matriz_V8!#REF!)</f>
        <v>#REF!</v>
      </c>
      <c r="J49" s="282" t="e">
        <f>IF(Matriz_V8!#REF!="","",Matriz_V8!#REF!)</f>
        <v>#REF!</v>
      </c>
      <c r="K49" s="283"/>
      <c r="L49" s="103"/>
      <c r="M49" s="94"/>
      <c r="N49" s="95"/>
      <c r="O49" s="95"/>
      <c r="P49" s="94"/>
    </row>
    <row r="50" spans="1:16" s="87" customFormat="1" ht="91.5" customHeight="1" x14ac:dyDescent="0.25">
      <c r="A50" s="261" t="e">
        <f>IF(Matriz_V8!#REF!="","",Matriz_V8!#REF!)</f>
        <v>#REF!</v>
      </c>
      <c r="B50" s="264" t="e">
        <f>IF(Matriz_V8!#REF!="","",Matriz_V8!#REF!)</f>
        <v>#REF!</v>
      </c>
      <c r="C50" s="264" t="e">
        <f>IF(Matriz_V8!#REF!="","",Matriz_V8!#REF!)</f>
        <v>#REF!</v>
      </c>
      <c r="D50" s="267" t="e">
        <f>IF(Matriz_V8!#REF!="","",Matriz_V8!#REF!)</f>
        <v>#REF!</v>
      </c>
      <c r="E50" s="267" t="e">
        <f>IF(Matriz_V8!#REF!="","",Matriz_V8!#REF!)</f>
        <v>#REF!</v>
      </c>
      <c r="F50" s="264" t="e">
        <f>CONCATENATE(Matriz_V8!#REF!,Matriz_V8!#REF!,Matriz_V8!#REF!,Matriz_V8!#REF!)</f>
        <v>#REF!</v>
      </c>
      <c r="G50" s="264" t="e">
        <f>IF(Matriz_V8!#REF!="","",Matriz_V8!#REF!)</f>
        <v>#REF!</v>
      </c>
      <c r="H50" s="88" t="e">
        <f>IF(Matriz_V8!#REF!="","",Matriz_V8!#REF!)</f>
        <v>#REF!</v>
      </c>
      <c r="I50" s="89" t="e">
        <f>IF(Matriz_V8!#REF!="","",Matriz_V8!#REF!)</f>
        <v>#REF!</v>
      </c>
      <c r="J50" s="268" t="e">
        <f>IF(Matriz_V8!#REF!="","",Matriz_V8!#REF!)</f>
        <v>#REF!</v>
      </c>
      <c r="K50" s="268"/>
      <c r="L50" s="90"/>
      <c r="M50" s="90"/>
      <c r="N50" s="91"/>
      <c r="O50" s="91"/>
      <c r="P50" s="90"/>
    </row>
    <row r="51" spans="1:16" s="87" customFormat="1" ht="91.5" customHeight="1" x14ac:dyDescent="0.25">
      <c r="A51" s="262"/>
      <c r="B51" s="265"/>
      <c r="C51" s="265"/>
      <c r="D51" s="262"/>
      <c r="E51" s="262"/>
      <c r="F51" s="265"/>
      <c r="G51" s="265"/>
      <c r="H51" s="88" t="e">
        <f>IF(Matriz_V8!#REF!="","",Matriz_V8!#REF!)</f>
        <v>#REF!</v>
      </c>
      <c r="I51" s="89" t="e">
        <f>IF(Matriz_V8!#REF!="","",Matriz_V8!#REF!)</f>
        <v>#REF!</v>
      </c>
      <c r="J51" s="268" t="e">
        <f>IF(Matriz_V8!#REF!="","",Matriz_V8!#REF!)</f>
        <v>#REF!</v>
      </c>
      <c r="K51" s="268"/>
      <c r="L51" s="90"/>
      <c r="M51" s="90"/>
      <c r="N51" s="91"/>
      <c r="O51" s="91"/>
      <c r="P51" s="90"/>
    </row>
    <row r="52" spans="1:16" s="87" customFormat="1" ht="91.5" customHeight="1" x14ac:dyDescent="0.25">
      <c r="A52" s="262"/>
      <c r="B52" s="265"/>
      <c r="C52" s="265"/>
      <c r="D52" s="262"/>
      <c r="E52" s="262"/>
      <c r="F52" s="265"/>
      <c r="G52" s="265"/>
      <c r="H52" s="88" t="e">
        <f>IF(Matriz_V8!#REF!="","",Matriz_V8!#REF!)</f>
        <v>#REF!</v>
      </c>
      <c r="I52" s="89" t="e">
        <f>IF(Matriz_V8!#REF!="","",Matriz_V8!#REF!)</f>
        <v>#REF!</v>
      </c>
      <c r="J52" s="268" t="e">
        <f>IF(Matriz_V8!#REF!="","",Matriz_V8!#REF!)</f>
        <v>#REF!</v>
      </c>
      <c r="K52" s="268"/>
      <c r="L52" s="90"/>
      <c r="M52" s="90"/>
      <c r="N52" s="91"/>
      <c r="O52" s="91"/>
      <c r="P52" s="90"/>
    </row>
    <row r="53" spans="1:16" s="87" customFormat="1" ht="91.5" customHeight="1" x14ac:dyDescent="0.25">
      <c r="A53" s="262"/>
      <c r="B53" s="265"/>
      <c r="C53" s="265"/>
      <c r="D53" s="262"/>
      <c r="E53" s="262"/>
      <c r="F53" s="265"/>
      <c r="G53" s="265"/>
      <c r="H53" s="88" t="e">
        <f>IF(Matriz_V8!#REF!="","",Matriz_V8!#REF!)</f>
        <v>#REF!</v>
      </c>
      <c r="I53" s="89" t="e">
        <f>IF(Matriz_V8!#REF!="","",Matriz_V8!#REF!)</f>
        <v>#REF!</v>
      </c>
      <c r="J53" s="269" t="e">
        <f>IF(Matriz_V8!#REF!="","",Matriz_V8!#REF!)</f>
        <v>#REF!</v>
      </c>
      <c r="K53" s="270"/>
      <c r="L53" s="102"/>
      <c r="M53" s="90"/>
      <c r="N53" s="91"/>
      <c r="O53" s="91"/>
      <c r="P53" s="90"/>
    </row>
    <row r="54" spans="1:16" s="87" customFormat="1" ht="91.5" customHeight="1" x14ac:dyDescent="0.25">
      <c r="A54" s="263"/>
      <c r="B54" s="266"/>
      <c r="C54" s="266"/>
      <c r="D54" s="263"/>
      <c r="E54" s="263"/>
      <c r="F54" s="266"/>
      <c r="G54" s="266"/>
      <c r="H54" s="88" t="e">
        <f>IF(Matriz_V8!#REF!="","",Matriz_V8!#REF!)</f>
        <v>#REF!</v>
      </c>
      <c r="I54" s="89" t="e">
        <f>IF(Matriz_V8!#REF!="","",Matriz_V8!#REF!)</f>
        <v>#REF!</v>
      </c>
      <c r="J54" s="269" t="e">
        <f>IF(Matriz_V8!#REF!="","",Matriz_V8!#REF!)</f>
        <v>#REF!</v>
      </c>
      <c r="K54" s="270"/>
      <c r="L54" s="102"/>
      <c r="M54" s="90"/>
      <c r="N54" s="91"/>
      <c r="O54" s="91"/>
      <c r="P54" s="90"/>
    </row>
    <row r="55" spans="1:16" s="87" customFormat="1" ht="91.5" customHeight="1" x14ac:dyDescent="0.25">
      <c r="A55" s="271" t="e">
        <f>IF(Matriz_V8!#REF!="","",Matriz_V8!#REF!)</f>
        <v>#REF!</v>
      </c>
      <c r="B55" s="274" t="e">
        <f>IF(Matriz_V8!#REF!="","",Matriz_V8!#REF!)</f>
        <v>#REF!</v>
      </c>
      <c r="C55" s="274" t="e">
        <f>IF(Matriz_V8!#REF!="","",Matriz_V8!#REF!)</f>
        <v>#REF!</v>
      </c>
      <c r="D55" s="277" t="e">
        <f>IF(Matriz_V8!#REF!="","",Matriz_V8!#REF!)</f>
        <v>#REF!</v>
      </c>
      <c r="E55" s="277" t="e">
        <f>IF(Matriz_V8!#REF!="","",Matriz_V8!#REF!)</f>
        <v>#REF!</v>
      </c>
      <c r="F55" s="278" t="e">
        <f>CONCATENATE(Matriz_V8!#REF!,Matriz_V8!#REF!,Matriz_V8!#REF!,Matriz_V8!#REF!)</f>
        <v>#REF!</v>
      </c>
      <c r="G55" s="278" t="e">
        <f>IF(Matriz_V8!#REF!="","",Matriz_V8!#REF!)</f>
        <v>#REF!</v>
      </c>
      <c r="H55" s="92" t="e">
        <f>IF(Matriz_V8!#REF!="","",Matriz_V8!#REF!)</f>
        <v>#REF!</v>
      </c>
      <c r="I55" s="93" t="e">
        <f>IF(Matriz_V8!#REF!="","",Matriz_V8!#REF!)</f>
        <v>#REF!</v>
      </c>
      <c r="J55" s="281" t="e">
        <f>IF(Matriz_V8!#REF!="","",Matriz_V8!#REF!)</f>
        <v>#REF!</v>
      </c>
      <c r="K55" s="281"/>
      <c r="L55" s="94"/>
      <c r="M55" s="94"/>
      <c r="N55" s="95"/>
      <c r="O55" s="95"/>
      <c r="P55" s="94"/>
    </row>
    <row r="56" spans="1:16" s="87" customFormat="1" ht="91.5" customHeight="1" x14ac:dyDescent="0.25">
      <c r="A56" s="272"/>
      <c r="B56" s="275"/>
      <c r="C56" s="275"/>
      <c r="D56" s="272"/>
      <c r="E56" s="272"/>
      <c r="F56" s="279"/>
      <c r="G56" s="279"/>
      <c r="H56" s="92" t="e">
        <f>IF(Matriz_V8!#REF!="","",Matriz_V8!#REF!)</f>
        <v>#REF!</v>
      </c>
      <c r="I56" s="93" t="e">
        <f>IF(Matriz_V8!#REF!="","",Matriz_V8!#REF!)</f>
        <v>#REF!</v>
      </c>
      <c r="J56" s="281" t="e">
        <f>IF(Matriz_V8!#REF!="","",Matriz_V8!#REF!)</f>
        <v>#REF!</v>
      </c>
      <c r="K56" s="281"/>
      <c r="L56" s="94"/>
      <c r="M56" s="94"/>
      <c r="N56" s="95"/>
      <c r="O56" s="95"/>
      <c r="P56" s="94"/>
    </row>
    <row r="57" spans="1:16" s="87" customFormat="1" ht="91.5" customHeight="1" x14ac:dyDescent="0.25">
      <c r="A57" s="272"/>
      <c r="B57" s="275"/>
      <c r="C57" s="275"/>
      <c r="D57" s="272"/>
      <c r="E57" s="272"/>
      <c r="F57" s="279"/>
      <c r="G57" s="279"/>
      <c r="H57" s="92" t="e">
        <f>IF(Matriz_V8!#REF!="","",Matriz_V8!#REF!)</f>
        <v>#REF!</v>
      </c>
      <c r="I57" s="93" t="e">
        <f>IF(Matriz_V8!#REF!="","",Matriz_V8!#REF!)</f>
        <v>#REF!</v>
      </c>
      <c r="J57" s="281" t="e">
        <f>IF(Matriz_V8!#REF!="","",Matriz_V8!#REF!)</f>
        <v>#REF!</v>
      </c>
      <c r="K57" s="281"/>
      <c r="L57" s="94"/>
      <c r="M57" s="94"/>
      <c r="N57" s="95"/>
      <c r="O57" s="95"/>
      <c r="P57" s="94"/>
    </row>
    <row r="58" spans="1:16" s="87" customFormat="1" ht="91.5" customHeight="1" x14ac:dyDescent="0.25">
      <c r="A58" s="272"/>
      <c r="B58" s="275"/>
      <c r="C58" s="275"/>
      <c r="D58" s="272"/>
      <c r="E58" s="272"/>
      <c r="F58" s="279"/>
      <c r="G58" s="279"/>
      <c r="H58" s="92" t="e">
        <f>IF(Matriz_V8!#REF!="","",Matriz_V8!#REF!)</f>
        <v>#REF!</v>
      </c>
      <c r="I58" s="93" t="e">
        <f>IF(Matriz_V8!#REF!="","",Matriz_V8!#REF!)</f>
        <v>#REF!</v>
      </c>
      <c r="J58" s="282" t="e">
        <f>IF(Matriz_V8!#REF!="","",Matriz_V8!#REF!)</f>
        <v>#REF!</v>
      </c>
      <c r="K58" s="283"/>
      <c r="L58" s="103"/>
      <c r="M58" s="94"/>
      <c r="N58" s="95"/>
      <c r="O58" s="95"/>
      <c r="P58" s="94"/>
    </row>
    <row r="59" spans="1:16" s="87" customFormat="1" ht="91.5" customHeight="1" x14ac:dyDescent="0.25">
      <c r="A59" s="273"/>
      <c r="B59" s="276"/>
      <c r="C59" s="276"/>
      <c r="D59" s="273"/>
      <c r="E59" s="273"/>
      <c r="F59" s="280"/>
      <c r="G59" s="280"/>
      <c r="H59" s="92" t="e">
        <f>IF(Matriz_V8!#REF!="","",Matriz_V8!#REF!)</f>
        <v>#REF!</v>
      </c>
      <c r="I59" s="93" t="e">
        <f>IF(Matriz_V8!#REF!="","",Matriz_V8!#REF!)</f>
        <v>#REF!</v>
      </c>
      <c r="J59" s="282" t="e">
        <f>IF(Matriz_V8!#REF!="","",Matriz_V8!#REF!)</f>
        <v>#REF!</v>
      </c>
      <c r="K59" s="283"/>
      <c r="L59" s="103"/>
      <c r="M59" s="94"/>
      <c r="N59" s="95"/>
      <c r="O59" s="95"/>
      <c r="P59" s="94"/>
    </row>
    <row r="60" spans="1:16" s="87" customFormat="1" ht="91.5" customHeight="1" x14ac:dyDescent="0.25">
      <c r="A60" s="261" t="e">
        <f>IF(Matriz_V8!#REF!="","",Matriz_V8!#REF!)</f>
        <v>#REF!</v>
      </c>
      <c r="B60" s="264" t="e">
        <f>IF(Matriz_V8!#REF!="","",Matriz_V8!#REF!)</f>
        <v>#REF!</v>
      </c>
      <c r="C60" s="264" t="e">
        <f>IF(Matriz_V8!#REF!="","",Matriz_V8!#REF!)</f>
        <v>#REF!</v>
      </c>
      <c r="D60" s="267" t="e">
        <f>IF(Matriz_V8!#REF!="","",Matriz_V8!#REF!)</f>
        <v>#REF!</v>
      </c>
      <c r="E60" s="267" t="e">
        <f>IF(Matriz_V8!#REF!="","",Matriz_V8!#REF!)</f>
        <v>#REF!</v>
      </c>
      <c r="F60" s="264" t="e">
        <f>CONCATENATE(Matriz_V8!#REF!,Matriz_V8!#REF!,Matriz_V8!#REF!,Matriz_V8!#REF!)</f>
        <v>#REF!</v>
      </c>
      <c r="G60" s="264" t="e">
        <f>IF(Matriz_V8!#REF!="","",Matriz_V8!#REF!)</f>
        <v>#REF!</v>
      </c>
      <c r="H60" s="88" t="e">
        <f>IF(Matriz_V8!#REF!="","",Matriz_V8!#REF!)</f>
        <v>#REF!</v>
      </c>
      <c r="I60" s="89" t="e">
        <f>IF(Matriz_V8!#REF!="","",Matriz_V8!#REF!)</f>
        <v>#REF!</v>
      </c>
      <c r="J60" s="268" t="e">
        <f>IF(Matriz_V8!#REF!="","",Matriz_V8!#REF!)</f>
        <v>#REF!</v>
      </c>
      <c r="K60" s="268"/>
      <c r="L60" s="90"/>
      <c r="M60" s="90"/>
      <c r="N60" s="91"/>
      <c r="O60" s="91"/>
      <c r="P60" s="90"/>
    </row>
    <row r="61" spans="1:16" s="87" customFormat="1" ht="91.5" customHeight="1" x14ac:dyDescent="0.25">
      <c r="A61" s="262"/>
      <c r="B61" s="265"/>
      <c r="C61" s="265"/>
      <c r="D61" s="262"/>
      <c r="E61" s="262"/>
      <c r="F61" s="265"/>
      <c r="G61" s="265"/>
      <c r="H61" s="88" t="e">
        <f>IF(Matriz_V8!#REF!="","",Matriz_V8!#REF!)</f>
        <v>#REF!</v>
      </c>
      <c r="I61" s="89" t="e">
        <f>IF(Matriz_V8!#REF!="","",Matriz_V8!#REF!)</f>
        <v>#REF!</v>
      </c>
      <c r="J61" s="268" t="e">
        <f>IF(Matriz_V8!#REF!="","",Matriz_V8!#REF!)</f>
        <v>#REF!</v>
      </c>
      <c r="K61" s="268"/>
      <c r="L61" s="90"/>
      <c r="M61" s="90"/>
      <c r="N61" s="91"/>
      <c r="O61" s="91"/>
      <c r="P61" s="90"/>
    </row>
    <row r="62" spans="1:16" s="87" customFormat="1" ht="91.5" customHeight="1" x14ac:dyDescent="0.25">
      <c r="A62" s="262"/>
      <c r="B62" s="265"/>
      <c r="C62" s="265"/>
      <c r="D62" s="262"/>
      <c r="E62" s="262"/>
      <c r="F62" s="265"/>
      <c r="G62" s="265"/>
      <c r="H62" s="88" t="e">
        <f>IF(Matriz_V8!#REF!="","",Matriz_V8!#REF!)</f>
        <v>#REF!</v>
      </c>
      <c r="I62" s="89" t="e">
        <f>IF(Matriz_V8!#REF!="","",Matriz_V8!#REF!)</f>
        <v>#REF!</v>
      </c>
      <c r="J62" s="268" t="e">
        <f>IF(Matriz_V8!#REF!="","",Matriz_V8!#REF!)</f>
        <v>#REF!</v>
      </c>
      <c r="K62" s="268"/>
      <c r="L62" s="90"/>
      <c r="M62" s="90"/>
      <c r="N62" s="91"/>
      <c r="O62" s="91"/>
      <c r="P62" s="90"/>
    </row>
    <row r="63" spans="1:16" s="87" customFormat="1" ht="91.5" customHeight="1" x14ac:dyDescent="0.25">
      <c r="A63" s="262"/>
      <c r="B63" s="265"/>
      <c r="C63" s="265"/>
      <c r="D63" s="262"/>
      <c r="E63" s="262"/>
      <c r="F63" s="265"/>
      <c r="G63" s="265"/>
      <c r="H63" s="88" t="e">
        <f>IF(Matriz_V8!#REF!="","",Matriz_V8!#REF!)</f>
        <v>#REF!</v>
      </c>
      <c r="I63" s="89" t="e">
        <f>IF(Matriz_V8!#REF!="","",Matriz_V8!#REF!)</f>
        <v>#REF!</v>
      </c>
      <c r="J63" s="269" t="e">
        <f>IF(Matriz_V8!#REF!="","",Matriz_V8!#REF!)</f>
        <v>#REF!</v>
      </c>
      <c r="K63" s="270"/>
      <c r="L63" s="102"/>
      <c r="M63" s="90"/>
      <c r="N63" s="91"/>
      <c r="O63" s="91"/>
      <c r="P63" s="90"/>
    </row>
    <row r="64" spans="1:16" s="87" customFormat="1" ht="91.5" customHeight="1" x14ac:dyDescent="0.25">
      <c r="A64" s="263"/>
      <c r="B64" s="266"/>
      <c r="C64" s="266"/>
      <c r="D64" s="263"/>
      <c r="E64" s="263"/>
      <c r="F64" s="266"/>
      <c r="G64" s="266"/>
      <c r="H64" s="88" t="e">
        <f>IF(Matriz_V8!#REF!="","",Matriz_V8!#REF!)</f>
        <v>#REF!</v>
      </c>
      <c r="I64" s="89" t="e">
        <f>IF(Matriz_V8!#REF!="","",Matriz_V8!#REF!)</f>
        <v>#REF!</v>
      </c>
      <c r="J64" s="269" t="e">
        <f>IF(Matriz_V8!#REF!="","",Matriz_V8!#REF!)</f>
        <v>#REF!</v>
      </c>
      <c r="K64" s="270"/>
      <c r="L64" s="102"/>
      <c r="M64" s="90"/>
      <c r="N64" s="91"/>
      <c r="O64" s="91"/>
      <c r="P64" s="90"/>
    </row>
    <row r="65" spans="1:16" s="87" customFormat="1" ht="91.5" customHeight="1" x14ac:dyDescent="0.25">
      <c r="A65" s="271" t="e">
        <f>IF(Matriz_V8!#REF!="","",Matriz_V8!#REF!)</f>
        <v>#REF!</v>
      </c>
      <c r="B65" s="274" t="e">
        <f>IF(Matriz_V8!#REF!="","",Matriz_V8!#REF!)</f>
        <v>#REF!</v>
      </c>
      <c r="C65" s="274" t="e">
        <f>IF(Matriz_V8!#REF!="","",Matriz_V8!#REF!)</f>
        <v>#REF!</v>
      </c>
      <c r="D65" s="277" t="e">
        <f>IF(Matriz_V8!#REF!="","",Matriz_V8!#REF!)</f>
        <v>#REF!</v>
      </c>
      <c r="E65" s="277" t="e">
        <f>IF(Matriz_V8!#REF!="","",Matriz_V8!#REF!)</f>
        <v>#REF!</v>
      </c>
      <c r="F65" s="278" t="e">
        <f>CONCATENATE(Matriz_V8!#REF!,Matriz_V8!#REF!,Matriz_V8!#REF!,Matriz_V8!#REF!)</f>
        <v>#REF!</v>
      </c>
      <c r="G65" s="278" t="e">
        <f>IF(Matriz_V8!#REF!="","",Matriz_V8!#REF!)</f>
        <v>#REF!</v>
      </c>
      <c r="H65" s="92" t="e">
        <f>IF(Matriz_V8!#REF!="","",Matriz_V8!#REF!)</f>
        <v>#REF!</v>
      </c>
      <c r="I65" s="93" t="e">
        <f>IF(Matriz_V8!#REF!="","",Matriz_V8!#REF!)</f>
        <v>#REF!</v>
      </c>
      <c r="J65" s="281" t="e">
        <f>IF(Matriz_V8!#REF!="","",Matriz_V8!#REF!)</f>
        <v>#REF!</v>
      </c>
      <c r="K65" s="281"/>
      <c r="L65" s="94"/>
      <c r="M65" s="94"/>
      <c r="N65" s="95"/>
      <c r="O65" s="95"/>
      <c r="P65" s="94"/>
    </row>
    <row r="66" spans="1:16" s="87" customFormat="1" ht="91.5" customHeight="1" x14ac:dyDescent="0.25">
      <c r="A66" s="272"/>
      <c r="B66" s="275"/>
      <c r="C66" s="275"/>
      <c r="D66" s="272"/>
      <c r="E66" s="272"/>
      <c r="F66" s="279"/>
      <c r="G66" s="279"/>
      <c r="H66" s="92" t="e">
        <f>IF(Matriz_V8!#REF!="","",Matriz_V8!#REF!)</f>
        <v>#REF!</v>
      </c>
      <c r="I66" s="93" t="e">
        <f>IF(Matriz_V8!#REF!="","",Matriz_V8!#REF!)</f>
        <v>#REF!</v>
      </c>
      <c r="J66" s="281" t="e">
        <f>IF(Matriz_V8!#REF!="","",Matriz_V8!#REF!)</f>
        <v>#REF!</v>
      </c>
      <c r="K66" s="281"/>
      <c r="L66" s="94"/>
      <c r="M66" s="94"/>
      <c r="N66" s="95"/>
      <c r="O66" s="95"/>
      <c r="P66" s="94"/>
    </row>
    <row r="67" spans="1:16" s="87" customFormat="1" ht="91.5" customHeight="1" x14ac:dyDescent="0.25">
      <c r="A67" s="272"/>
      <c r="B67" s="275"/>
      <c r="C67" s="275"/>
      <c r="D67" s="272"/>
      <c r="E67" s="272"/>
      <c r="F67" s="279"/>
      <c r="G67" s="279"/>
      <c r="H67" s="92" t="e">
        <f>IF(Matriz_V8!#REF!="","",Matriz_V8!#REF!)</f>
        <v>#REF!</v>
      </c>
      <c r="I67" s="93" t="e">
        <f>IF(Matriz_V8!#REF!="","",Matriz_V8!#REF!)</f>
        <v>#REF!</v>
      </c>
      <c r="J67" s="281" t="e">
        <f>IF(Matriz_V8!#REF!="","",Matriz_V8!#REF!)</f>
        <v>#REF!</v>
      </c>
      <c r="K67" s="281"/>
      <c r="L67" s="94"/>
      <c r="M67" s="94"/>
      <c r="N67" s="95"/>
      <c r="O67" s="95"/>
      <c r="P67" s="94"/>
    </row>
    <row r="68" spans="1:16" s="87" customFormat="1" ht="91.5" customHeight="1" x14ac:dyDescent="0.25">
      <c r="A68" s="272"/>
      <c r="B68" s="275"/>
      <c r="C68" s="275"/>
      <c r="D68" s="272"/>
      <c r="E68" s="272"/>
      <c r="F68" s="279"/>
      <c r="G68" s="279"/>
      <c r="H68" s="92" t="e">
        <f>IF(Matriz_V8!#REF!="","",Matriz_V8!#REF!)</f>
        <v>#REF!</v>
      </c>
      <c r="I68" s="93" t="e">
        <f>IF(Matriz_V8!#REF!="","",Matriz_V8!#REF!)</f>
        <v>#REF!</v>
      </c>
      <c r="J68" s="282" t="e">
        <f>IF(Matriz_V8!#REF!="","",Matriz_V8!#REF!)</f>
        <v>#REF!</v>
      </c>
      <c r="K68" s="283"/>
      <c r="L68" s="103"/>
      <c r="M68" s="94"/>
      <c r="N68" s="95"/>
      <c r="O68" s="95"/>
      <c r="P68" s="94"/>
    </row>
    <row r="69" spans="1:16" s="87" customFormat="1" ht="91.5" customHeight="1" x14ac:dyDescent="0.25">
      <c r="A69" s="273"/>
      <c r="B69" s="276"/>
      <c r="C69" s="276"/>
      <c r="D69" s="273"/>
      <c r="E69" s="273"/>
      <c r="F69" s="280"/>
      <c r="G69" s="280"/>
      <c r="H69" s="92" t="e">
        <f>IF(Matriz_V8!#REF!="","",Matriz_V8!#REF!)</f>
        <v>#REF!</v>
      </c>
      <c r="I69" s="93" t="e">
        <f>IF(Matriz_V8!#REF!="","",Matriz_V8!#REF!)</f>
        <v>#REF!</v>
      </c>
      <c r="J69" s="282" t="e">
        <f>IF(Matriz_V8!#REF!="","",Matriz_V8!#REF!)</f>
        <v>#REF!</v>
      </c>
      <c r="K69" s="283"/>
      <c r="L69" s="103"/>
      <c r="M69" s="94"/>
      <c r="N69" s="95"/>
      <c r="O69" s="95"/>
      <c r="P69" s="94"/>
    </row>
    <row r="70" spans="1:16" s="87" customFormat="1" ht="91.5" customHeight="1" x14ac:dyDescent="0.25">
      <c r="A70" s="261" t="e">
        <f>IF(Matriz_V8!#REF!="","",Matriz_V8!#REF!)</f>
        <v>#REF!</v>
      </c>
      <c r="B70" s="264" t="e">
        <f>IF(Matriz_V8!#REF!="","",Matriz_V8!#REF!)</f>
        <v>#REF!</v>
      </c>
      <c r="C70" s="264" t="e">
        <f>IF(Matriz_V8!#REF!="","",Matriz_V8!#REF!)</f>
        <v>#REF!</v>
      </c>
      <c r="D70" s="267" t="e">
        <f>IF(Matriz_V8!#REF!="","",Matriz_V8!#REF!)</f>
        <v>#REF!</v>
      </c>
      <c r="E70" s="267" t="e">
        <f>IF(Matriz_V8!#REF!="","",Matriz_V8!#REF!)</f>
        <v>#REF!</v>
      </c>
      <c r="F70" s="264" t="e">
        <f>CONCATENATE(Matriz_V8!#REF!,Matriz_V8!#REF!,Matriz_V8!#REF!,Matriz_V8!#REF!)</f>
        <v>#REF!</v>
      </c>
      <c r="G70" s="264" t="e">
        <f>IF(Matriz_V8!#REF!="","",Matriz_V8!#REF!)</f>
        <v>#REF!</v>
      </c>
      <c r="H70" s="88" t="e">
        <f>IF(Matriz_V8!#REF!="","",Matriz_V8!#REF!)</f>
        <v>#REF!</v>
      </c>
      <c r="I70" s="89" t="e">
        <f>IF(Matriz_V8!#REF!="","",Matriz_V8!#REF!)</f>
        <v>#REF!</v>
      </c>
      <c r="J70" s="268" t="e">
        <f>IF(Matriz_V8!#REF!="","",Matriz_V8!#REF!)</f>
        <v>#REF!</v>
      </c>
      <c r="K70" s="268"/>
      <c r="L70" s="90"/>
      <c r="M70" s="90"/>
      <c r="N70" s="91"/>
      <c r="O70" s="91"/>
      <c r="P70" s="90"/>
    </row>
    <row r="71" spans="1:16" s="87" customFormat="1" ht="91.5" customHeight="1" x14ac:dyDescent="0.25">
      <c r="A71" s="262"/>
      <c r="B71" s="265"/>
      <c r="C71" s="265"/>
      <c r="D71" s="262"/>
      <c r="E71" s="262"/>
      <c r="F71" s="265"/>
      <c r="G71" s="265"/>
      <c r="H71" s="88" t="e">
        <f>IF(Matriz_V8!#REF!="","",Matriz_V8!#REF!)</f>
        <v>#REF!</v>
      </c>
      <c r="I71" s="89" t="e">
        <f>IF(Matriz_V8!#REF!="","",Matriz_V8!#REF!)</f>
        <v>#REF!</v>
      </c>
      <c r="J71" s="268" t="e">
        <f>IF(Matriz_V8!#REF!="","",Matriz_V8!#REF!)</f>
        <v>#REF!</v>
      </c>
      <c r="K71" s="268"/>
      <c r="L71" s="90"/>
      <c r="M71" s="90"/>
      <c r="N71" s="91"/>
      <c r="O71" s="91"/>
      <c r="P71" s="90"/>
    </row>
    <row r="72" spans="1:16" s="87" customFormat="1" ht="91.5" customHeight="1" x14ac:dyDescent="0.25">
      <c r="A72" s="262"/>
      <c r="B72" s="265"/>
      <c r="C72" s="265"/>
      <c r="D72" s="262"/>
      <c r="E72" s="262"/>
      <c r="F72" s="265"/>
      <c r="G72" s="265"/>
      <c r="H72" s="88" t="e">
        <f>IF(Matriz_V8!#REF!="","",Matriz_V8!#REF!)</f>
        <v>#REF!</v>
      </c>
      <c r="I72" s="89" t="e">
        <f>IF(Matriz_V8!#REF!="","",Matriz_V8!#REF!)</f>
        <v>#REF!</v>
      </c>
      <c r="J72" s="268" t="e">
        <f>IF(Matriz_V8!#REF!="","",Matriz_V8!#REF!)</f>
        <v>#REF!</v>
      </c>
      <c r="K72" s="268"/>
      <c r="L72" s="90"/>
      <c r="M72" s="90"/>
      <c r="N72" s="91"/>
      <c r="O72" s="91"/>
      <c r="P72" s="90"/>
    </row>
    <row r="73" spans="1:16" s="87" customFormat="1" ht="91.5" customHeight="1" x14ac:dyDescent="0.25">
      <c r="A73" s="262"/>
      <c r="B73" s="265"/>
      <c r="C73" s="265"/>
      <c r="D73" s="262"/>
      <c r="E73" s="262"/>
      <c r="F73" s="265"/>
      <c r="G73" s="265"/>
      <c r="H73" s="88" t="e">
        <f>IF(Matriz_V8!#REF!="","",Matriz_V8!#REF!)</f>
        <v>#REF!</v>
      </c>
      <c r="I73" s="89" t="e">
        <f>IF(Matriz_V8!#REF!="","",Matriz_V8!#REF!)</f>
        <v>#REF!</v>
      </c>
      <c r="J73" s="269" t="e">
        <f>IF(Matriz_V8!#REF!="","",Matriz_V8!#REF!)</f>
        <v>#REF!</v>
      </c>
      <c r="K73" s="270"/>
      <c r="L73" s="102"/>
      <c r="M73" s="90"/>
      <c r="N73" s="91"/>
      <c r="O73" s="91"/>
      <c r="P73" s="90"/>
    </row>
    <row r="74" spans="1:16" s="87" customFormat="1" ht="91.5" customHeight="1" x14ac:dyDescent="0.25">
      <c r="A74" s="263"/>
      <c r="B74" s="266"/>
      <c r="C74" s="266"/>
      <c r="D74" s="263"/>
      <c r="E74" s="263"/>
      <c r="F74" s="266"/>
      <c r="G74" s="266"/>
      <c r="H74" s="88" t="e">
        <f>IF(Matriz_V8!#REF!="","",Matriz_V8!#REF!)</f>
        <v>#REF!</v>
      </c>
      <c r="I74" s="89" t="e">
        <f>IF(Matriz_V8!#REF!="","",Matriz_V8!#REF!)</f>
        <v>#REF!</v>
      </c>
      <c r="J74" s="269" t="e">
        <f>IF(Matriz_V8!#REF!="","",Matriz_V8!#REF!)</f>
        <v>#REF!</v>
      </c>
      <c r="K74" s="270"/>
      <c r="L74" s="102"/>
      <c r="M74" s="90"/>
      <c r="N74" s="91"/>
      <c r="O74" s="91"/>
      <c r="P74" s="90"/>
    </row>
    <row r="75" spans="1:16" s="87" customFormat="1" ht="91.5" customHeight="1" x14ac:dyDescent="0.25">
      <c r="A75" s="271" t="e">
        <f>IF(Matriz_V8!#REF!="","",Matriz_V8!#REF!)</f>
        <v>#REF!</v>
      </c>
      <c r="B75" s="274" t="e">
        <f>IF(Matriz_V8!#REF!="","",Matriz_V8!#REF!)</f>
        <v>#REF!</v>
      </c>
      <c r="C75" s="274" t="e">
        <f>IF(Matriz_V8!#REF!="","",Matriz_V8!#REF!)</f>
        <v>#REF!</v>
      </c>
      <c r="D75" s="277" t="e">
        <f>IF(Matriz_V8!#REF!="","",Matriz_V8!#REF!)</f>
        <v>#REF!</v>
      </c>
      <c r="E75" s="277" t="e">
        <f>IF(Matriz_V8!#REF!="","",Matriz_V8!#REF!)</f>
        <v>#REF!</v>
      </c>
      <c r="F75" s="278" t="e">
        <f>CONCATENATE(Matriz_V8!#REF!,Matriz_V8!#REF!,Matriz_V8!#REF!,Matriz_V8!#REF!)</f>
        <v>#REF!</v>
      </c>
      <c r="G75" s="278" t="e">
        <f>IF(Matriz_V8!#REF!="","",Matriz_V8!#REF!)</f>
        <v>#REF!</v>
      </c>
      <c r="H75" s="92" t="e">
        <f>IF(Matriz_V8!#REF!="","",Matriz_V8!#REF!)</f>
        <v>#REF!</v>
      </c>
      <c r="I75" s="93" t="e">
        <f>IF(Matriz_V8!#REF!="","",Matriz_V8!#REF!)</f>
        <v>#REF!</v>
      </c>
      <c r="J75" s="281" t="e">
        <f>IF(Matriz_V8!#REF!="","",Matriz_V8!#REF!)</f>
        <v>#REF!</v>
      </c>
      <c r="K75" s="281"/>
      <c r="L75" s="94"/>
      <c r="M75" s="94"/>
      <c r="N75" s="95"/>
      <c r="O75" s="95"/>
      <c r="P75" s="94"/>
    </row>
    <row r="76" spans="1:16" s="87" customFormat="1" ht="91.5" customHeight="1" x14ac:dyDescent="0.25">
      <c r="A76" s="272"/>
      <c r="B76" s="275"/>
      <c r="C76" s="275"/>
      <c r="D76" s="272"/>
      <c r="E76" s="272"/>
      <c r="F76" s="279"/>
      <c r="G76" s="279"/>
      <c r="H76" s="92" t="e">
        <f>IF(Matriz_V8!#REF!="","",Matriz_V8!#REF!)</f>
        <v>#REF!</v>
      </c>
      <c r="I76" s="93" t="e">
        <f>IF(Matriz_V8!#REF!="","",Matriz_V8!#REF!)</f>
        <v>#REF!</v>
      </c>
      <c r="J76" s="281" t="e">
        <f>IF(Matriz_V8!#REF!="","",Matriz_V8!#REF!)</f>
        <v>#REF!</v>
      </c>
      <c r="K76" s="281"/>
      <c r="L76" s="94"/>
      <c r="M76" s="94"/>
      <c r="N76" s="95"/>
      <c r="O76" s="95"/>
      <c r="P76" s="94"/>
    </row>
    <row r="77" spans="1:16" s="87" customFormat="1" ht="91.5" customHeight="1" x14ac:dyDescent="0.25">
      <c r="A77" s="272"/>
      <c r="B77" s="275"/>
      <c r="C77" s="275"/>
      <c r="D77" s="272"/>
      <c r="E77" s="272"/>
      <c r="F77" s="279"/>
      <c r="G77" s="279"/>
      <c r="H77" s="92" t="e">
        <f>IF(Matriz_V8!#REF!="","",Matriz_V8!#REF!)</f>
        <v>#REF!</v>
      </c>
      <c r="I77" s="93" t="e">
        <f>IF(Matriz_V8!#REF!="","",Matriz_V8!#REF!)</f>
        <v>#REF!</v>
      </c>
      <c r="J77" s="281" t="e">
        <f>IF(Matriz_V8!#REF!="","",Matriz_V8!#REF!)</f>
        <v>#REF!</v>
      </c>
      <c r="K77" s="281"/>
      <c r="L77" s="94"/>
      <c r="M77" s="94"/>
      <c r="N77" s="95"/>
      <c r="O77" s="95"/>
      <c r="P77" s="94"/>
    </row>
    <row r="78" spans="1:16" s="87" customFormat="1" ht="91.5" customHeight="1" x14ac:dyDescent="0.25">
      <c r="A78" s="272"/>
      <c r="B78" s="275"/>
      <c r="C78" s="275"/>
      <c r="D78" s="272"/>
      <c r="E78" s="272"/>
      <c r="F78" s="279"/>
      <c r="G78" s="279"/>
      <c r="H78" s="92" t="e">
        <f>IF(Matriz_V8!#REF!="","",Matriz_V8!#REF!)</f>
        <v>#REF!</v>
      </c>
      <c r="I78" s="93" t="e">
        <f>IF(Matriz_V8!#REF!="","",Matriz_V8!#REF!)</f>
        <v>#REF!</v>
      </c>
      <c r="J78" s="282" t="e">
        <f>IF(Matriz_V8!#REF!="","",Matriz_V8!#REF!)</f>
        <v>#REF!</v>
      </c>
      <c r="K78" s="283"/>
      <c r="L78" s="103"/>
      <c r="M78" s="94"/>
      <c r="N78" s="95"/>
      <c r="O78" s="95"/>
      <c r="P78" s="94"/>
    </row>
    <row r="79" spans="1:16" s="87" customFormat="1" ht="91.5" customHeight="1" x14ac:dyDescent="0.25">
      <c r="A79" s="273"/>
      <c r="B79" s="276"/>
      <c r="C79" s="276"/>
      <c r="D79" s="273"/>
      <c r="E79" s="273"/>
      <c r="F79" s="280"/>
      <c r="G79" s="280"/>
      <c r="H79" s="92" t="e">
        <f>IF(Matriz_V8!#REF!="","",Matriz_V8!#REF!)</f>
        <v>#REF!</v>
      </c>
      <c r="I79" s="93" t="e">
        <f>IF(Matriz_V8!#REF!="","",Matriz_V8!#REF!)</f>
        <v>#REF!</v>
      </c>
      <c r="J79" s="282" t="e">
        <f>IF(Matriz_V8!#REF!="","",Matriz_V8!#REF!)</f>
        <v>#REF!</v>
      </c>
      <c r="K79" s="283"/>
      <c r="L79" s="103"/>
      <c r="M79" s="94"/>
      <c r="N79" s="95"/>
      <c r="O79" s="95"/>
      <c r="P79" s="94"/>
    </row>
    <row r="80" spans="1:16" s="87" customFormat="1" ht="91.5" customHeight="1" x14ac:dyDescent="0.25">
      <c r="A80" s="261" t="e">
        <f>IF(Matriz_V8!#REF!="","",Matriz_V8!#REF!)</f>
        <v>#REF!</v>
      </c>
      <c r="B80" s="264" t="e">
        <f>IF(Matriz_V8!#REF!="","",Matriz_V8!#REF!)</f>
        <v>#REF!</v>
      </c>
      <c r="C80" s="264" t="e">
        <f>IF(Matriz_V8!#REF!="","",Matriz_V8!#REF!)</f>
        <v>#REF!</v>
      </c>
      <c r="D80" s="267" t="e">
        <f>IF(Matriz_V8!#REF!="","",Matriz_V8!#REF!)</f>
        <v>#REF!</v>
      </c>
      <c r="E80" s="267" t="e">
        <f>IF(Matriz_V8!#REF!="","",Matriz_V8!#REF!)</f>
        <v>#REF!</v>
      </c>
      <c r="F80" s="264" t="e">
        <f>CONCATENATE(Matriz_V8!#REF!,Matriz_V8!#REF!,Matriz_V8!#REF!,Matriz_V8!#REF!)</f>
        <v>#REF!</v>
      </c>
      <c r="G80" s="264" t="e">
        <f>IF(Matriz_V8!#REF!="","",Matriz_V8!#REF!)</f>
        <v>#REF!</v>
      </c>
      <c r="H80" s="88" t="e">
        <f>IF(Matriz_V8!#REF!="","",Matriz_V8!#REF!)</f>
        <v>#REF!</v>
      </c>
      <c r="I80" s="89" t="e">
        <f>IF(Matriz_V8!#REF!="","",Matriz_V8!#REF!)</f>
        <v>#REF!</v>
      </c>
      <c r="J80" s="268" t="e">
        <f>IF(Matriz_V8!#REF!="","",Matriz_V8!#REF!)</f>
        <v>#REF!</v>
      </c>
      <c r="K80" s="268"/>
      <c r="L80" s="90"/>
      <c r="M80" s="90"/>
      <c r="N80" s="91"/>
      <c r="O80" s="91"/>
      <c r="P80" s="90"/>
    </row>
    <row r="81" spans="1:16" s="87" customFormat="1" ht="91.5" customHeight="1" x14ac:dyDescent="0.25">
      <c r="A81" s="262"/>
      <c r="B81" s="265"/>
      <c r="C81" s="265"/>
      <c r="D81" s="262"/>
      <c r="E81" s="262"/>
      <c r="F81" s="265"/>
      <c r="G81" s="265"/>
      <c r="H81" s="88" t="e">
        <f>IF(Matriz_V8!#REF!="","",Matriz_V8!#REF!)</f>
        <v>#REF!</v>
      </c>
      <c r="I81" s="89" t="e">
        <f>IF(Matriz_V8!#REF!="","",Matriz_V8!#REF!)</f>
        <v>#REF!</v>
      </c>
      <c r="J81" s="268" t="e">
        <f>IF(Matriz_V8!#REF!="","",Matriz_V8!#REF!)</f>
        <v>#REF!</v>
      </c>
      <c r="K81" s="268"/>
      <c r="L81" s="90"/>
      <c r="M81" s="90"/>
      <c r="N81" s="91"/>
      <c r="O81" s="91"/>
      <c r="P81" s="90"/>
    </row>
    <row r="82" spans="1:16" s="87" customFormat="1" ht="91.5" customHeight="1" x14ac:dyDescent="0.25">
      <c r="A82" s="262"/>
      <c r="B82" s="265"/>
      <c r="C82" s="265"/>
      <c r="D82" s="262"/>
      <c r="E82" s="262"/>
      <c r="F82" s="265"/>
      <c r="G82" s="265"/>
      <c r="H82" s="88" t="e">
        <f>IF(Matriz_V8!#REF!="","",Matriz_V8!#REF!)</f>
        <v>#REF!</v>
      </c>
      <c r="I82" s="89" t="e">
        <f>IF(Matriz_V8!#REF!="","",Matriz_V8!#REF!)</f>
        <v>#REF!</v>
      </c>
      <c r="J82" s="268" t="e">
        <f>IF(Matriz_V8!#REF!="","",Matriz_V8!#REF!)</f>
        <v>#REF!</v>
      </c>
      <c r="K82" s="268"/>
      <c r="L82" s="90"/>
      <c r="M82" s="90"/>
      <c r="N82" s="91"/>
      <c r="O82" s="91"/>
      <c r="P82" s="90"/>
    </row>
    <row r="83" spans="1:16" s="87" customFormat="1" ht="91.5" customHeight="1" x14ac:dyDescent="0.25">
      <c r="A83" s="262"/>
      <c r="B83" s="265"/>
      <c r="C83" s="265"/>
      <c r="D83" s="262"/>
      <c r="E83" s="262"/>
      <c r="F83" s="265"/>
      <c r="G83" s="265"/>
      <c r="H83" s="88" t="e">
        <f>IF(Matriz_V8!#REF!="","",Matriz_V8!#REF!)</f>
        <v>#REF!</v>
      </c>
      <c r="I83" s="89" t="e">
        <f>IF(Matriz_V8!#REF!="","",Matriz_V8!#REF!)</f>
        <v>#REF!</v>
      </c>
      <c r="J83" s="269" t="e">
        <f>IF(Matriz_V8!#REF!="","",Matriz_V8!#REF!)</f>
        <v>#REF!</v>
      </c>
      <c r="K83" s="270"/>
      <c r="L83" s="102"/>
      <c r="M83" s="90"/>
      <c r="N83" s="91"/>
      <c r="O83" s="91"/>
      <c r="P83" s="90"/>
    </row>
    <row r="84" spans="1:16" s="87" customFormat="1" ht="91.5" customHeight="1" x14ac:dyDescent="0.25">
      <c r="A84" s="263"/>
      <c r="B84" s="266"/>
      <c r="C84" s="266"/>
      <c r="D84" s="263"/>
      <c r="E84" s="263"/>
      <c r="F84" s="266"/>
      <c r="G84" s="266"/>
      <c r="H84" s="88" t="e">
        <f>IF(Matriz_V8!#REF!="","",Matriz_V8!#REF!)</f>
        <v>#REF!</v>
      </c>
      <c r="I84" s="89" t="e">
        <f>IF(Matriz_V8!#REF!="","",Matriz_V8!#REF!)</f>
        <v>#REF!</v>
      </c>
      <c r="J84" s="269" t="e">
        <f>IF(Matriz_V8!#REF!="","",Matriz_V8!#REF!)</f>
        <v>#REF!</v>
      </c>
      <c r="K84" s="270"/>
      <c r="L84" s="102"/>
      <c r="M84" s="90"/>
      <c r="N84" s="91"/>
      <c r="O84" s="91"/>
      <c r="P84" s="90"/>
    </row>
    <row r="85" spans="1:16" s="87" customFormat="1" ht="91.5" customHeight="1" x14ac:dyDescent="0.25">
      <c r="A85" s="271" t="e">
        <f>IF(Matriz_V8!#REF!="","",Matriz_V8!#REF!)</f>
        <v>#REF!</v>
      </c>
      <c r="B85" s="274" t="e">
        <f>IF(Matriz_V8!#REF!="","",Matriz_V8!#REF!)</f>
        <v>#REF!</v>
      </c>
      <c r="C85" s="274" t="e">
        <f>IF(Matriz_V8!#REF!="","",Matriz_V8!#REF!)</f>
        <v>#REF!</v>
      </c>
      <c r="D85" s="277" t="e">
        <f>IF(Matriz_V8!#REF!="","",Matriz_V8!#REF!)</f>
        <v>#REF!</v>
      </c>
      <c r="E85" s="277" t="e">
        <f>IF(Matriz_V8!#REF!="","",Matriz_V8!#REF!)</f>
        <v>#REF!</v>
      </c>
      <c r="F85" s="278" t="e">
        <f>CONCATENATE(Matriz_V8!#REF!,Matriz_V8!#REF!,Matriz_V8!#REF!,Matriz_V8!#REF!)</f>
        <v>#REF!</v>
      </c>
      <c r="G85" s="278" t="e">
        <f>IF(Matriz_V8!#REF!="","",Matriz_V8!#REF!)</f>
        <v>#REF!</v>
      </c>
      <c r="H85" s="92" t="e">
        <f>IF(Matriz_V8!#REF!="","",Matriz_V8!#REF!)</f>
        <v>#REF!</v>
      </c>
      <c r="I85" s="93" t="e">
        <f>IF(Matriz_V8!#REF!="","",Matriz_V8!#REF!)</f>
        <v>#REF!</v>
      </c>
      <c r="J85" s="281" t="e">
        <f>IF(Matriz_V8!#REF!="","",Matriz_V8!#REF!)</f>
        <v>#REF!</v>
      </c>
      <c r="K85" s="281"/>
      <c r="L85" s="94"/>
      <c r="M85" s="94"/>
      <c r="N85" s="95"/>
      <c r="O85" s="95"/>
      <c r="P85" s="94"/>
    </row>
    <row r="86" spans="1:16" s="87" customFormat="1" ht="91.5" customHeight="1" x14ac:dyDescent="0.25">
      <c r="A86" s="272"/>
      <c r="B86" s="275"/>
      <c r="C86" s="275"/>
      <c r="D86" s="272"/>
      <c r="E86" s="272"/>
      <c r="F86" s="279"/>
      <c r="G86" s="279"/>
      <c r="H86" s="92" t="e">
        <f>IF(Matriz_V8!#REF!="","",Matriz_V8!#REF!)</f>
        <v>#REF!</v>
      </c>
      <c r="I86" s="93" t="e">
        <f>IF(Matriz_V8!#REF!="","",Matriz_V8!#REF!)</f>
        <v>#REF!</v>
      </c>
      <c r="J86" s="281" t="e">
        <f>IF(Matriz_V8!#REF!="","",Matriz_V8!#REF!)</f>
        <v>#REF!</v>
      </c>
      <c r="K86" s="281"/>
      <c r="L86" s="94"/>
      <c r="M86" s="94"/>
      <c r="N86" s="95"/>
      <c r="O86" s="95"/>
      <c r="P86" s="94"/>
    </row>
    <row r="87" spans="1:16" s="87" customFormat="1" ht="91.5" customHeight="1" x14ac:dyDescent="0.25">
      <c r="A87" s="272"/>
      <c r="B87" s="275"/>
      <c r="C87" s="275"/>
      <c r="D87" s="272"/>
      <c r="E87" s="272"/>
      <c r="F87" s="279"/>
      <c r="G87" s="279"/>
      <c r="H87" s="92" t="e">
        <f>IF(Matriz_V8!#REF!="","",Matriz_V8!#REF!)</f>
        <v>#REF!</v>
      </c>
      <c r="I87" s="93" t="e">
        <f>IF(Matriz_V8!#REF!="","",Matriz_V8!#REF!)</f>
        <v>#REF!</v>
      </c>
      <c r="J87" s="281" t="e">
        <f>IF(Matriz_V8!#REF!="","",Matriz_V8!#REF!)</f>
        <v>#REF!</v>
      </c>
      <c r="K87" s="281"/>
      <c r="L87" s="94"/>
      <c r="M87" s="94"/>
      <c r="N87" s="95"/>
      <c r="O87" s="95"/>
      <c r="P87" s="94"/>
    </row>
    <row r="88" spans="1:16" s="87" customFormat="1" ht="91.5" customHeight="1" x14ac:dyDescent="0.25">
      <c r="A88" s="272"/>
      <c r="B88" s="275"/>
      <c r="C88" s="275"/>
      <c r="D88" s="272"/>
      <c r="E88" s="272"/>
      <c r="F88" s="279"/>
      <c r="G88" s="279"/>
      <c r="H88" s="92" t="e">
        <f>IF(Matriz_V8!#REF!="","",Matriz_V8!#REF!)</f>
        <v>#REF!</v>
      </c>
      <c r="I88" s="93" t="e">
        <f>IF(Matriz_V8!#REF!="","",Matriz_V8!#REF!)</f>
        <v>#REF!</v>
      </c>
      <c r="J88" s="282" t="e">
        <f>IF(Matriz_V8!#REF!="","",Matriz_V8!#REF!)</f>
        <v>#REF!</v>
      </c>
      <c r="K88" s="283"/>
      <c r="L88" s="103"/>
      <c r="M88" s="94"/>
      <c r="N88" s="95"/>
      <c r="O88" s="95"/>
      <c r="P88" s="94"/>
    </row>
    <row r="89" spans="1:16" s="87" customFormat="1" ht="91.5" customHeight="1" x14ac:dyDescent="0.25">
      <c r="A89" s="273"/>
      <c r="B89" s="276"/>
      <c r="C89" s="276"/>
      <c r="D89" s="273"/>
      <c r="E89" s="273"/>
      <c r="F89" s="280"/>
      <c r="G89" s="280"/>
      <c r="H89" s="92" t="e">
        <f>IF(Matriz_V8!#REF!="","",Matriz_V8!#REF!)</f>
        <v>#REF!</v>
      </c>
      <c r="I89" s="93" t="e">
        <f>IF(Matriz_V8!#REF!="","",Matriz_V8!#REF!)</f>
        <v>#REF!</v>
      </c>
      <c r="J89" s="282" t="e">
        <f>IF(Matriz_V8!#REF!="","",Matriz_V8!#REF!)</f>
        <v>#REF!</v>
      </c>
      <c r="K89" s="283"/>
      <c r="L89" s="103"/>
      <c r="M89" s="94"/>
      <c r="N89" s="95"/>
      <c r="O89" s="95"/>
      <c r="P89" s="94"/>
    </row>
    <row r="90" spans="1:16" s="87" customFormat="1" ht="91.5" customHeight="1" x14ac:dyDescent="0.25">
      <c r="A90" s="261" t="e">
        <f>IF(Matriz_V8!#REF!="","",Matriz_V8!#REF!)</f>
        <v>#REF!</v>
      </c>
      <c r="B90" s="264" t="e">
        <f>IF(Matriz_V8!#REF!="","",Matriz_V8!#REF!)</f>
        <v>#REF!</v>
      </c>
      <c r="C90" s="264" t="e">
        <f>IF(Matriz_V8!#REF!="","",Matriz_V8!#REF!)</f>
        <v>#REF!</v>
      </c>
      <c r="D90" s="267" t="e">
        <f>IF(Matriz_V8!#REF!="","",Matriz_V8!#REF!)</f>
        <v>#REF!</v>
      </c>
      <c r="E90" s="267" t="e">
        <f>IF(Matriz_V8!#REF!="","",Matriz_V8!#REF!)</f>
        <v>#REF!</v>
      </c>
      <c r="F90" s="264" t="e">
        <f>CONCATENATE(Matriz_V8!#REF!,Matriz_V8!#REF!,Matriz_V8!#REF!,Matriz_V8!#REF!)</f>
        <v>#REF!</v>
      </c>
      <c r="G90" s="264" t="e">
        <f>IF(Matriz_V8!#REF!="","",Matriz_V8!#REF!)</f>
        <v>#REF!</v>
      </c>
      <c r="H90" s="88" t="e">
        <f>IF(Matriz_V8!#REF!="","",Matriz_V8!#REF!)</f>
        <v>#REF!</v>
      </c>
      <c r="I90" s="89" t="e">
        <f>IF(Matriz_V8!#REF!="","",Matriz_V8!#REF!)</f>
        <v>#REF!</v>
      </c>
      <c r="J90" s="268" t="e">
        <f>IF(Matriz_V8!#REF!="","",Matriz_V8!#REF!)</f>
        <v>#REF!</v>
      </c>
      <c r="K90" s="268"/>
      <c r="L90" s="90"/>
      <c r="M90" s="90"/>
      <c r="N90" s="91"/>
      <c r="O90" s="91"/>
      <c r="P90" s="90"/>
    </row>
    <row r="91" spans="1:16" s="87" customFormat="1" ht="91.5" customHeight="1" x14ac:dyDescent="0.25">
      <c r="A91" s="262"/>
      <c r="B91" s="265"/>
      <c r="C91" s="265"/>
      <c r="D91" s="262"/>
      <c r="E91" s="262"/>
      <c r="F91" s="265"/>
      <c r="G91" s="265"/>
      <c r="H91" s="88" t="e">
        <f>IF(Matriz_V8!#REF!="","",Matriz_V8!#REF!)</f>
        <v>#REF!</v>
      </c>
      <c r="I91" s="89" t="e">
        <f>IF(Matriz_V8!#REF!="","",Matriz_V8!#REF!)</f>
        <v>#REF!</v>
      </c>
      <c r="J91" s="268" t="e">
        <f>IF(Matriz_V8!#REF!="","",Matriz_V8!#REF!)</f>
        <v>#REF!</v>
      </c>
      <c r="K91" s="268"/>
      <c r="L91" s="90"/>
      <c r="M91" s="90"/>
      <c r="N91" s="91"/>
      <c r="O91" s="91"/>
      <c r="P91" s="90"/>
    </row>
    <row r="92" spans="1:16" s="87" customFormat="1" ht="91.5" customHeight="1" x14ac:dyDescent="0.25">
      <c r="A92" s="262"/>
      <c r="B92" s="265"/>
      <c r="C92" s="265"/>
      <c r="D92" s="262"/>
      <c r="E92" s="262"/>
      <c r="F92" s="265"/>
      <c r="G92" s="265"/>
      <c r="H92" s="88" t="e">
        <f>IF(Matriz_V8!#REF!="","",Matriz_V8!#REF!)</f>
        <v>#REF!</v>
      </c>
      <c r="I92" s="89" t="e">
        <f>IF(Matriz_V8!#REF!="","",Matriz_V8!#REF!)</f>
        <v>#REF!</v>
      </c>
      <c r="J92" s="268" t="e">
        <f>IF(Matriz_V8!#REF!="","",Matriz_V8!#REF!)</f>
        <v>#REF!</v>
      </c>
      <c r="K92" s="268"/>
      <c r="L92" s="90"/>
      <c r="M92" s="90"/>
      <c r="N92" s="91"/>
      <c r="O92" s="91"/>
      <c r="P92" s="90"/>
    </row>
    <row r="93" spans="1:16" s="87" customFormat="1" ht="91.5" customHeight="1" x14ac:dyDescent="0.25">
      <c r="A93" s="262"/>
      <c r="B93" s="265"/>
      <c r="C93" s="265"/>
      <c r="D93" s="262"/>
      <c r="E93" s="262"/>
      <c r="F93" s="265"/>
      <c r="G93" s="265"/>
      <c r="H93" s="88" t="e">
        <f>IF(Matriz_V8!#REF!="","",Matriz_V8!#REF!)</f>
        <v>#REF!</v>
      </c>
      <c r="I93" s="89" t="e">
        <f>IF(Matriz_V8!#REF!="","",Matriz_V8!#REF!)</f>
        <v>#REF!</v>
      </c>
      <c r="J93" s="269" t="e">
        <f>IF(Matriz_V8!#REF!="","",Matriz_V8!#REF!)</f>
        <v>#REF!</v>
      </c>
      <c r="K93" s="270"/>
      <c r="L93" s="102"/>
      <c r="M93" s="90"/>
      <c r="N93" s="91"/>
      <c r="O93" s="91"/>
      <c r="P93" s="90"/>
    </row>
    <row r="94" spans="1:16" s="87" customFormat="1" ht="91.5" customHeight="1" x14ac:dyDescent="0.25">
      <c r="A94" s="263"/>
      <c r="B94" s="266"/>
      <c r="C94" s="266"/>
      <c r="D94" s="263"/>
      <c r="E94" s="263"/>
      <c r="F94" s="266"/>
      <c r="G94" s="266"/>
      <c r="H94" s="88" t="e">
        <f>IF(Matriz_V8!#REF!="","",Matriz_V8!#REF!)</f>
        <v>#REF!</v>
      </c>
      <c r="I94" s="89" t="e">
        <f>IF(Matriz_V8!#REF!="","",Matriz_V8!#REF!)</f>
        <v>#REF!</v>
      </c>
      <c r="J94" s="269" t="e">
        <f>IF(Matriz_V8!#REF!="","",Matriz_V8!#REF!)</f>
        <v>#REF!</v>
      </c>
      <c r="K94" s="270"/>
      <c r="L94" s="102"/>
      <c r="M94" s="90"/>
      <c r="N94" s="91"/>
      <c r="O94" s="91"/>
      <c r="P94" s="90"/>
    </row>
    <row r="95" spans="1:16" s="87" customFormat="1" ht="91.5" customHeight="1" x14ac:dyDescent="0.25">
      <c r="A95" s="271" t="e">
        <f>IF(Matriz_V8!#REF!="","",Matriz_V8!#REF!)</f>
        <v>#REF!</v>
      </c>
      <c r="B95" s="274" t="e">
        <f>IF(Matriz_V8!#REF!="","",Matriz_V8!#REF!)</f>
        <v>#REF!</v>
      </c>
      <c r="C95" s="274" t="e">
        <f>IF(Matriz_V8!#REF!="","",Matriz_V8!#REF!)</f>
        <v>#REF!</v>
      </c>
      <c r="D95" s="277" t="e">
        <f>IF(Matriz_V8!#REF!="","",Matriz_V8!#REF!)</f>
        <v>#REF!</v>
      </c>
      <c r="E95" s="277" t="e">
        <f>IF(Matriz_V8!#REF!="","",Matriz_V8!#REF!)</f>
        <v>#REF!</v>
      </c>
      <c r="F95" s="278" t="e">
        <f>CONCATENATE(Matriz_V8!#REF!,Matriz_V8!#REF!,Matriz_V8!#REF!,Matriz_V8!#REF!)</f>
        <v>#REF!</v>
      </c>
      <c r="G95" s="278" t="e">
        <f>IF(Matriz_V8!#REF!="","",Matriz_V8!#REF!)</f>
        <v>#REF!</v>
      </c>
      <c r="H95" s="92" t="e">
        <f>IF(Matriz_V8!#REF!="","",Matriz_V8!#REF!)</f>
        <v>#REF!</v>
      </c>
      <c r="I95" s="93" t="e">
        <f>IF(Matriz_V8!#REF!="","",Matriz_V8!#REF!)</f>
        <v>#REF!</v>
      </c>
      <c r="J95" s="281" t="e">
        <f>IF(Matriz_V8!#REF!="","",Matriz_V8!#REF!)</f>
        <v>#REF!</v>
      </c>
      <c r="K95" s="281"/>
      <c r="L95" s="94"/>
      <c r="M95" s="94"/>
      <c r="N95" s="95"/>
      <c r="O95" s="95"/>
      <c r="P95" s="94"/>
    </row>
    <row r="96" spans="1:16" s="87" customFormat="1" ht="91.5" customHeight="1" x14ac:dyDescent="0.25">
      <c r="A96" s="272"/>
      <c r="B96" s="275"/>
      <c r="C96" s="275"/>
      <c r="D96" s="272"/>
      <c r="E96" s="272"/>
      <c r="F96" s="279"/>
      <c r="G96" s="279"/>
      <c r="H96" s="92" t="e">
        <f>IF(Matriz_V8!#REF!="","",Matriz_V8!#REF!)</f>
        <v>#REF!</v>
      </c>
      <c r="I96" s="93" t="e">
        <f>IF(Matriz_V8!#REF!="","",Matriz_V8!#REF!)</f>
        <v>#REF!</v>
      </c>
      <c r="J96" s="281" t="e">
        <f>IF(Matriz_V8!#REF!="","",Matriz_V8!#REF!)</f>
        <v>#REF!</v>
      </c>
      <c r="K96" s="281"/>
      <c r="L96" s="94"/>
      <c r="M96" s="94"/>
      <c r="N96" s="95"/>
      <c r="O96" s="95"/>
      <c r="P96" s="94"/>
    </row>
    <row r="97" spans="1:16" s="87" customFormat="1" ht="91.5" customHeight="1" x14ac:dyDescent="0.25">
      <c r="A97" s="272"/>
      <c r="B97" s="275"/>
      <c r="C97" s="275"/>
      <c r="D97" s="272"/>
      <c r="E97" s="272"/>
      <c r="F97" s="279"/>
      <c r="G97" s="279"/>
      <c r="H97" s="92" t="e">
        <f>IF(Matriz_V8!#REF!="","",Matriz_V8!#REF!)</f>
        <v>#REF!</v>
      </c>
      <c r="I97" s="93" t="e">
        <f>IF(Matriz_V8!#REF!="","",Matriz_V8!#REF!)</f>
        <v>#REF!</v>
      </c>
      <c r="J97" s="281" t="e">
        <f>IF(Matriz_V8!#REF!="","",Matriz_V8!#REF!)</f>
        <v>#REF!</v>
      </c>
      <c r="K97" s="281"/>
      <c r="L97" s="94"/>
      <c r="M97" s="94"/>
      <c r="N97" s="95"/>
      <c r="O97" s="95"/>
      <c r="P97" s="94"/>
    </row>
    <row r="98" spans="1:16" s="87" customFormat="1" ht="91.5" customHeight="1" x14ac:dyDescent="0.25">
      <c r="A98" s="272"/>
      <c r="B98" s="275"/>
      <c r="C98" s="275"/>
      <c r="D98" s="272"/>
      <c r="E98" s="272"/>
      <c r="F98" s="279"/>
      <c r="G98" s="279"/>
      <c r="H98" s="92" t="e">
        <f>IF(Matriz_V8!#REF!="","",Matriz_V8!#REF!)</f>
        <v>#REF!</v>
      </c>
      <c r="I98" s="93" t="e">
        <f>IF(Matriz_V8!#REF!="","",Matriz_V8!#REF!)</f>
        <v>#REF!</v>
      </c>
      <c r="J98" s="282" t="e">
        <f>IF(Matriz_V8!#REF!="","",Matriz_V8!#REF!)</f>
        <v>#REF!</v>
      </c>
      <c r="K98" s="283"/>
      <c r="L98" s="103"/>
      <c r="M98" s="94"/>
      <c r="N98" s="95"/>
      <c r="O98" s="95"/>
      <c r="P98" s="94"/>
    </row>
    <row r="99" spans="1:16" s="87" customFormat="1" ht="91.5" customHeight="1" x14ac:dyDescent="0.25">
      <c r="A99" s="273"/>
      <c r="B99" s="276"/>
      <c r="C99" s="276"/>
      <c r="D99" s="273"/>
      <c r="E99" s="273"/>
      <c r="F99" s="280"/>
      <c r="G99" s="280"/>
      <c r="H99" s="92" t="e">
        <f>IF(Matriz_V8!#REF!="","",Matriz_V8!#REF!)</f>
        <v>#REF!</v>
      </c>
      <c r="I99" s="93" t="e">
        <f>IF(Matriz_V8!#REF!="","",Matriz_V8!#REF!)</f>
        <v>#REF!</v>
      </c>
      <c r="J99" s="282" t="e">
        <f>IF(Matriz_V8!#REF!="","",Matriz_V8!#REF!)</f>
        <v>#REF!</v>
      </c>
      <c r="K99" s="283"/>
      <c r="L99" s="103"/>
      <c r="M99" s="94"/>
      <c r="N99" s="95"/>
      <c r="O99" s="95"/>
      <c r="P99" s="94"/>
    </row>
    <row r="100" spans="1:16" s="87" customFormat="1" ht="91.5" customHeight="1" x14ac:dyDescent="0.25">
      <c r="A100" s="288" t="e">
        <f>IF(Matriz_V8!#REF!="","",Matriz_V8!#REF!)</f>
        <v>#REF!</v>
      </c>
      <c r="B100" s="291" t="e">
        <f>IF(Matriz_V8!#REF!="","",Matriz_V8!#REF!)</f>
        <v>#REF!</v>
      </c>
      <c r="C100" s="291" t="e">
        <f>IF(Matriz_V8!#REF!="","",Matriz_V8!#REF!)</f>
        <v>#REF!</v>
      </c>
      <c r="D100" s="294" t="e">
        <f>IF(Matriz_V8!#REF!="","",Matriz_V8!#REF!)</f>
        <v>#REF!</v>
      </c>
      <c r="E100" s="294" t="e">
        <f>IF(Matriz_V8!#REF!="","",Matriz_V8!#REF!)</f>
        <v>#REF!</v>
      </c>
      <c r="F100" s="291" t="e">
        <f>CONCATENATE(Matriz_V8!#REF!,Matriz_V8!#REF!,Matriz_V8!#REF!,Matriz_V8!#REF!)</f>
        <v>#REF!</v>
      </c>
      <c r="G100" s="291" t="e">
        <f>IF(Matriz_V8!#REF!="","",Matriz_V8!#REF!)</f>
        <v>#REF!</v>
      </c>
      <c r="H100" s="96" t="e">
        <f>IF(Matriz_V8!#REF!="","",Matriz_V8!#REF!)</f>
        <v>#REF!</v>
      </c>
      <c r="I100" s="97" t="e">
        <f>IF(Matriz_V8!#REF!="","",Matriz_V8!#REF!)</f>
        <v>#REF!</v>
      </c>
      <c r="J100" s="295" t="e">
        <f>IF(Matriz_V8!#REF!="","",Matriz_V8!#REF!)</f>
        <v>#REF!</v>
      </c>
      <c r="K100" s="295"/>
      <c r="L100" s="98"/>
      <c r="M100" s="98"/>
      <c r="N100" s="99"/>
      <c r="O100" s="99"/>
      <c r="P100" s="98"/>
    </row>
    <row r="101" spans="1:16" s="87" customFormat="1" ht="91.5" customHeight="1" x14ac:dyDescent="0.25">
      <c r="A101" s="289"/>
      <c r="B101" s="292"/>
      <c r="C101" s="292"/>
      <c r="D101" s="289"/>
      <c r="E101" s="289"/>
      <c r="F101" s="292"/>
      <c r="G101" s="292"/>
      <c r="H101" s="96" t="e">
        <f>IF(Matriz_V8!#REF!="","",Matriz_V8!#REF!)</f>
        <v>#REF!</v>
      </c>
      <c r="I101" s="97" t="e">
        <f>IF(Matriz_V8!#REF!="","",Matriz_V8!#REF!)</f>
        <v>#REF!</v>
      </c>
      <c r="J101" s="295" t="e">
        <f>IF(Matriz_V8!#REF!="","",Matriz_V8!#REF!)</f>
        <v>#REF!</v>
      </c>
      <c r="K101" s="295"/>
      <c r="L101" s="98"/>
      <c r="M101" s="98"/>
      <c r="N101" s="99"/>
      <c r="O101" s="99"/>
      <c r="P101" s="98"/>
    </row>
    <row r="102" spans="1:16" s="87" customFormat="1" ht="91.5" customHeight="1" x14ac:dyDescent="0.25">
      <c r="A102" s="289"/>
      <c r="B102" s="292"/>
      <c r="C102" s="292"/>
      <c r="D102" s="289"/>
      <c r="E102" s="289"/>
      <c r="F102" s="292"/>
      <c r="G102" s="292"/>
      <c r="H102" s="96" t="e">
        <f>IF(Matriz_V8!#REF!="","",Matriz_V8!#REF!)</f>
        <v>#REF!</v>
      </c>
      <c r="I102" s="97" t="e">
        <f>IF(Matriz_V8!#REF!="","",Matriz_V8!#REF!)</f>
        <v>#REF!</v>
      </c>
      <c r="J102" s="295" t="e">
        <f>IF(Matriz_V8!#REF!="","",Matriz_V8!#REF!)</f>
        <v>#REF!</v>
      </c>
      <c r="K102" s="295"/>
      <c r="L102" s="98"/>
      <c r="M102" s="98"/>
      <c r="N102" s="99"/>
      <c r="O102" s="99"/>
      <c r="P102" s="98"/>
    </row>
    <row r="103" spans="1:16" s="87" customFormat="1" ht="91.5" customHeight="1" x14ac:dyDescent="0.25">
      <c r="A103" s="289"/>
      <c r="B103" s="292"/>
      <c r="C103" s="292"/>
      <c r="D103" s="289"/>
      <c r="E103" s="289"/>
      <c r="F103" s="292"/>
      <c r="G103" s="292"/>
      <c r="H103" s="96" t="e">
        <f>IF(Matriz_V8!#REF!="","",Matriz_V8!#REF!)</f>
        <v>#REF!</v>
      </c>
      <c r="I103" s="97" t="e">
        <f>IF(Matriz_V8!#REF!="","",Matriz_V8!#REF!)</f>
        <v>#REF!</v>
      </c>
      <c r="J103" s="296" t="e">
        <f>IF(Matriz_V8!#REF!="","",Matriz_V8!#REF!)</f>
        <v>#REF!</v>
      </c>
      <c r="K103" s="297"/>
      <c r="L103" s="104"/>
      <c r="M103" s="98"/>
      <c r="N103" s="99"/>
      <c r="O103" s="99"/>
      <c r="P103" s="98"/>
    </row>
    <row r="104" spans="1:16" s="87" customFormat="1" ht="91.5" customHeight="1" x14ac:dyDescent="0.25">
      <c r="A104" s="290"/>
      <c r="B104" s="293"/>
      <c r="C104" s="293"/>
      <c r="D104" s="290"/>
      <c r="E104" s="290"/>
      <c r="F104" s="293"/>
      <c r="G104" s="293"/>
      <c r="H104" s="96" t="e">
        <f>IF(Matriz_V8!#REF!="","",Matriz_V8!#REF!)</f>
        <v>#REF!</v>
      </c>
      <c r="I104" s="97" t="e">
        <f>IF(Matriz_V8!#REF!="","",Matriz_V8!#REF!)</f>
        <v>#REF!</v>
      </c>
      <c r="J104" s="296" t="e">
        <f>IF(Matriz_V8!#REF!="","",Matriz_V8!#REF!)</f>
        <v>#REF!</v>
      </c>
      <c r="K104" s="297"/>
      <c r="L104" s="104"/>
      <c r="M104" s="98"/>
      <c r="N104" s="99"/>
      <c r="O104" s="99"/>
      <c r="P104" s="98"/>
    </row>
    <row r="105" spans="1:16" s="87" customFormat="1" ht="91.5" customHeight="1" x14ac:dyDescent="0.25">
      <c r="A105" s="271" t="e">
        <f>IF(Matriz_V8!#REF!="","",Matriz_V8!#REF!)</f>
        <v>#REF!</v>
      </c>
      <c r="B105" s="274" t="e">
        <f>IF(Matriz_V8!#REF!="","",Matriz_V8!#REF!)</f>
        <v>#REF!</v>
      </c>
      <c r="C105" s="274" t="e">
        <f>IF(Matriz_V8!#REF!="","",Matriz_V8!#REF!)</f>
        <v>#REF!</v>
      </c>
      <c r="D105" s="277" t="e">
        <f>IF(Matriz_V8!#REF!="","",Matriz_V8!#REF!)</f>
        <v>#REF!</v>
      </c>
      <c r="E105" s="277" t="e">
        <f>IF(Matriz_V8!#REF!="","",Matriz_V8!#REF!)</f>
        <v>#REF!</v>
      </c>
      <c r="F105" s="278" t="e">
        <f>CONCATENATE(Matriz_V8!#REF!,Matriz_V8!#REF!,Matriz_V8!#REF!,Matriz_V8!#REF!)</f>
        <v>#REF!</v>
      </c>
      <c r="G105" s="278" t="e">
        <f>IF(Matriz_V8!#REF!="","",Matriz_V8!#REF!)</f>
        <v>#REF!</v>
      </c>
      <c r="H105" s="92" t="e">
        <f>IF(Matriz_V8!#REF!="","",Matriz_V8!#REF!)</f>
        <v>#REF!</v>
      </c>
      <c r="I105" s="93" t="e">
        <f>IF(Matriz_V8!#REF!="","",Matriz_V8!#REF!)</f>
        <v>#REF!</v>
      </c>
      <c r="J105" s="281" t="e">
        <f>IF(Matriz_V8!#REF!="","",Matriz_V8!#REF!)</f>
        <v>#REF!</v>
      </c>
      <c r="K105" s="281"/>
      <c r="L105" s="94"/>
      <c r="M105" s="94"/>
      <c r="N105" s="95"/>
      <c r="O105" s="95"/>
      <c r="P105" s="94"/>
    </row>
    <row r="106" spans="1:16" s="87" customFormat="1" ht="91.5" customHeight="1" x14ac:dyDescent="0.25">
      <c r="A106" s="272"/>
      <c r="B106" s="275"/>
      <c r="C106" s="275"/>
      <c r="D106" s="272"/>
      <c r="E106" s="272"/>
      <c r="F106" s="279"/>
      <c r="G106" s="279"/>
      <c r="H106" s="92" t="e">
        <f>IF(Matriz_V8!#REF!="","",Matriz_V8!#REF!)</f>
        <v>#REF!</v>
      </c>
      <c r="I106" s="93" t="e">
        <f>IF(Matriz_V8!#REF!="","",Matriz_V8!#REF!)</f>
        <v>#REF!</v>
      </c>
      <c r="J106" s="281" t="e">
        <f>IF(Matriz_V8!#REF!="","",Matriz_V8!#REF!)</f>
        <v>#REF!</v>
      </c>
      <c r="K106" s="281"/>
      <c r="L106" s="94"/>
      <c r="M106" s="94"/>
      <c r="N106" s="95"/>
      <c r="O106" s="95"/>
      <c r="P106" s="94"/>
    </row>
    <row r="107" spans="1:16" s="87" customFormat="1" ht="91.5" customHeight="1" x14ac:dyDescent="0.25">
      <c r="A107" s="272"/>
      <c r="B107" s="275"/>
      <c r="C107" s="275"/>
      <c r="D107" s="272"/>
      <c r="E107" s="272"/>
      <c r="F107" s="279"/>
      <c r="G107" s="279"/>
      <c r="H107" s="92" t="e">
        <f>IF(Matriz_V8!#REF!="","",Matriz_V8!#REF!)</f>
        <v>#REF!</v>
      </c>
      <c r="I107" s="93" t="e">
        <f>IF(Matriz_V8!#REF!="","",Matriz_V8!#REF!)</f>
        <v>#REF!</v>
      </c>
      <c r="J107" s="281" t="e">
        <f>IF(Matriz_V8!#REF!="","",Matriz_V8!#REF!)</f>
        <v>#REF!</v>
      </c>
      <c r="K107" s="281"/>
      <c r="L107" s="94"/>
      <c r="M107" s="94"/>
      <c r="N107" s="95"/>
      <c r="O107" s="95"/>
      <c r="P107" s="94"/>
    </row>
    <row r="108" spans="1:16" s="87" customFormat="1" ht="91.5" customHeight="1" x14ac:dyDescent="0.25">
      <c r="A108" s="272"/>
      <c r="B108" s="275"/>
      <c r="C108" s="275"/>
      <c r="D108" s="272"/>
      <c r="E108" s="272"/>
      <c r="F108" s="279"/>
      <c r="G108" s="279"/>
      <c r="H108" s="92" t="e">
        <f>IF(Matriz_V8!#REF!="","",Matriz_V8!#REF!)</f>
        <v>#REF!</v>
      </c>
      <c r="I108" s="93" t="e">
        <f>IF(Matriz_V8!#REF!="","",Matriz_V8!#REF!)</f>
        <v>#REF!</v>
      </c>
      <c r="J108" s="282" t="e">
        <f>IF(Matriz_V8!#REF!="","",Matriz_V8!#REF!)</f>
        <v>#REF!</v>
      </c>
      <c r="K108" s="283"/>
      <c r="L108" s="103"/>
      <c r="M108" s="94"/>
      <c r="N108" s="95"/>
      <c r="O108" s="95"/>
      <c r="P108" s="94"/>
    </row>
    <row r="109" spans="1:16" s="87" customFormat="1" ht="91.5" customHeight="1" x14ac:dyDescent="0.25">
      <c r="A109" s="273"/>
      <c r="B109" s="276"/>
      <c r="C109" s="276"/>
      <c r="D109" s="273"/>
      <c r="E109" s="273"/>
      <c r="F109" s="280"/>
      <c r="G109" s="280"/>
      <c r="H109" s="92" t="e">
        <f>IF(Matriz_V8!#REF!="","",Matriz_V8!#REF!)</f>
        <v>#REF!</v>
      </c>
      <c r="I109" s="93" t="e">
        <f>IF(Matriz_V8!#REF!="","",Matriz_V8!#REF!)</f>
        <v>#REF!</v>
      </c>
      <c r="J109" s="282" t="e">
        <f>IF(Matriz_V8!#REF!="","",Matriz_V8!#REF!)</f>
        <v>#REF!</v>
      </c>
      <c r="K109" s="283"/>
      <c r="L109" s="103"/>
      <c r="M109" s="94"/>
      <c r="N109" s="95"/>
      <c r="O109" s="95"/>
      <c r="P109" s="94"/>
    </row>
    <row r="110" spans="1:16" s="87" customFormat="1" ht="12.75" x14ac:dyDescent="0.25"/>
    <row r="111" spans="1:16" s="87" customFormat="1" ht="12.75" x14ac:dyDescent="0.25"/>
    <row r="112" spans="1:16" s="87" customFormat="1" ht="12.75" x14ac:dyDescent="0.25"/>
    <row r="113" s="87" customFormat="1" ht="12.75" x14ac:dyDescent="0.25"/>
    <row r="114" s="87" customFormat="1" ht="12.75" x14ac:dyDescent="0.25"/>
    <row r="115" s="87" customFormat="1" ht="12.75" x14ac:dyDescent="0.25"/>
    <row r="116" s="87" customFormat="1" ht="12.75" x14ac:dyDescent="0.25"/>
    <row r="117" s="87" customFormat="1" ht="12.75" x14ac:dyDescent="0.25"/>
    <row r="118" s="87" customFormat="1" ht="12.75" x14ac:dyDescent="0.25"/>
    <row r="119" s="87" customFormat="1" ht="12.75" x14ac:dyDescent="0.25"/>
    <row r="120" s="87" customFormat="1" ht="12.75" x14ac:dyDescent="0.25"/>
    <row r="121" s="87" customFormat="1" ht="12.75" x14ac:dyDescent="0.25"/>
    <row r="122" s="87" customFormat="1" ht="12.75" x14ac:dyDescent="0.25"/>
    <row r="123" s="87" customFormat="1" ht="12.75" x14ac:dyDescent="0.25"/>
    <row r="124" s="87" customFormat="1" ht="12.75" x14ac:dyDescent="0.25"/>
    <row r="125" s="87" customFormat="1" ht="12.75" x14ac:dyDescent="0.25"/>
    <row r="126" s="87" customFormat="1" ht="12.75" x14ac:dyDescent="0.25"/>
    <row r="127" s="87" customFormat="1" ht="12.75" x14ac:dyDescent="0.25"/>
    <row r="128" s="87" customFormat="1" ht="12.75" x14ac:dyDescent="0.25"/>
    <row r="129" s="87" customFormat="1" ht="12.75" x14ac:dyDescent="0.25"/>
    <row r="130" s="87" customFormat="1" ht="12.75" x14ac:dyDescent="0.25"/>
    <row r="131" s="87" customFormat="1" ht="12.75" x14ac:dyDescent="0.25"/>
    <row r="132" s="87" customFormat="1" ht="12.75" x14ac:dyDescent="0.25"/>
    <row r="133" s="87" customFormat="1" ht="12.75" x14ac:dyDescent="0.25"/>
    <row r="134" s="87" customFormat="1" ht="12.75" x14ac:dyDescent="0.25"/>
    <row r="135" s="87" customFormat="1" ht="12.75" x14ac:dyDescent="0.25"/>
    <row r="136" s="87" customFormat="1" ht="12.75" x14ac:dyDescent="0.25"/>
    <row r="137" s="87" customFormat="1" ht="12.75" x14ac:dyDescent="0.25"/>
    <row r="138" s="87" customFormat="1" ht="12.75" x14ac:dyDescent="0.25"/>
    <row r="139" s="87" customFormat="1" ht="12.75" x14ac:dyDescent="0.25"/>
    <row r="140" s="87" customFormat="1" ht="12.75" x14ac:dyDescent="0.25"/>
    <row r="141" s="87" customFormat="1" ht="12.75" x14ac:dyDescent="0.25"/>
    <row r="142" s="87" customFormat="1" ht="12.75" x14ac:dyDescent="0.25"/>
    <row r="143" s="87" customFormat="1" ht="12.75" x14ac:dyDescent="0.25"/>
    <row r="144" s="87" customFormat="1" ht="12.75" x14ac:dyDescent="0.25"/>
    <row r="145" s="87" customFormat="1" ht="12.75" x14ac:dyDescent="0.25"/>
    <row r="146" s="87" customFormat="1" ht="12.75" x14ac:dyDescent="0.25"/>
    <row r="147" s="87" customFormat="1" ht="12.75" x14ac:dyDescent="0.25"/>
    <row r="148" s="87" customFormat="1" ht="12.75" x14ac:dyDescent="0.25"/>
    <row r="149" s="87" customFormat="1" ht="12.75" x14ac:dyDescent="0.25"/>
    <row r="150" s="87" customFormat="1" ht="12.75" x14ac:dyDescent="0.25"/>
    <row r="151" s="87" customFormat="1" ht="12.75" x14ac:dyDescent="0.25"/>
    <row r="152" s="87" customFormat="1" ht="12.75" x14ac:dyDescent="0.25"/>
    <row r="153" s="87" customFormat="1" ht="12.75" x14ac:dyDescent="0.25"/>
    <row r="154" s="87" customFormat="1" ht="12.75" x14ac:dyDescent="0.25"/>
    <row r="155" s="87" customFormat="1" ht="12.75" x14ac:dyDescent="0.25"/>
    <row r="156" s="87" customFormat="1" ht="12.75" x14ac:dyDescent="0.25"/>
    <row r="157" s="87" customFormat="1" ht="12.75" x14ac:dyDescent="0.25"/>
    <row r="158" s="87" customFormat="1" ht="12.75" x14ac:dyDescent="0.25"/>
    <row r="159" s="87" customFormat="1" ht="12.75" x14ac:dyDescent="0.25"/>
    <row r="160" s="87" customFormat="1" ht="12.75" x14ac:dyDescent="0.25"/>
    <row r="161" s="87" customFormat="1" ht="12.75" x14ac:dyDescent="0.25"/>
    <row r="162" s="87" customFormat="1" ht="12.75" x14ac:dyDescent="0.25"/>
    <row r="163" s="87" customFormat="1" ht="12.75" x14ac:dyDescent="0.25"/>
    <row r="164" s="87" customFormat="1" ht="12.75" x14ac:dyDescent="0.25"/>
    <row r="165" s="87" customFormat="1" ht="12.75" x14ac:dyDescent="0.25"/>
    <row r="166" s="87" customFormat="1" ht="12.75" x14ac:dyDescent="0.25"/>
    <row r="167" s="87" customFormat="1" ht="12.75" x14ac:dyDescent="0.25"/>
    <row r="168" s="87" customFormat="1" ht="12.75" x14ac:dyDescent="0.25"/>
    <row r="169" s="87" customFormat="1" ht="12.75" x14ac:dyDescent="0.25"/>
    <row r="170" s="87" customFormat="1" ht="12.75" x14ac:dyDescent="0.25"/>
    <row r="171" s="87" customFormat="1" ht="12.75" x14ac:dyDescent="0.25"/>
    <row r="172" s="87" customFormat="1" ht="12.75" x14ac:dyDescent="0.25"/>
    <row r="173" s="87" customFormat="1" ht="12.75" x14ac:dyDescent="0.25"/>
    <row r="174" s="87" customFormat="1" ht="12.75" x14ac:dyDescent="0.25"/>
    <row r="175" s="87" customFormat="1" ht="12.75" x14ac:dyDescent="0.25"/>
    <row r="176" s="87" customFormat="1" ht="12.75" x14ac:dyDescent="0.25"/>
    <row r="177" s="87" customFormat="1" ht="12.75" x14ac:dyDescent="0.25"/>
    <row r="178" s="87" customFormat="1" ht="12.75" x14ac:dyDescent="0.25"/>
    <row r="179" s="87" customFormat="1" ht="12.75" x14ac:dyDescent="0.25"/>
    <row r="180" s="87" customFormat="1" ht="12.75" x14ac:dyDescent="0.25"/>
    <row r="181" s="87" customFormat="1" ht="12.75" x14ac:dyDescent="0.25"/>
    <row r="182" s="87" customFormat="1" ht="12.75" x14ac:dyDescent="0.25"/>
    <row r="183" s="87" customFormat="1" ht="12.75" x14ac:dyDescent="0.25"/>
    <row r="184" s="87" customFormat="1" ht="12.75" x14ac:dyDescent="0.25"/>
    <row r="185" s="87" customFormat="1" ht="12.75" x14ac:dyDescent="0.25"/>
    <row r="186" s="87" customFormat="1" ht="12.75" x14ac:dyDescent="0.25"/>
    <row r="187" s="87" customFormat="1" ht="12.75" x14ac:dyDescent="0.25"/>
    <row r="188" s="87" customFormat="1" ht="12.75" x14ac:dyDescent="0.25"/>
    <row r="189" s="87" customFormat="1" ht="12.75" x14ac:dyDescent="0.25"/>
    <row r="190" s="87" customFormat="1" ht="12.75" x14ac:dyDescent="0.25"/>
    <row r="191" s="87" customFormat="1" ht="12.75" x14ac:dyDescent="0.25"/>
    <row r="192" s="87" customFormat="1" ht="12.75" x14ac:dyDescent="0.25"/>
    <row r="193" s="87" customFormat="1" ht="12.75" x14ac:dyDescent="0.25"/>
    <row r="194" s="87" customFormat="1" ht="12.75" x14ac:dyDescent="0.25"/>
    <row r="195" s="87" customFormat="1" ht="12.75" x14ac:dyDescent="0.25"/>
    <row r="196" s="87" customFormat="1" ht="12.75" x14ac:dyDescent="0.25"/>
    <row r="197" s="87" customFormat="1" ht="12.75" x14ac:dyDescent="0.25"/>
    <row r="198" s="87" customFormat="1" ht="12.75" x14ac:dyDescent="0.25"/>
    <row r="199" s="87" customFormat="1" ht="12.75" x14ac:dyDescent="0.25"/>
    <row r="200" s="87" customFormat="1" ht="12.75" x14ac:dyDescent="0.25"/>
    <row r="201" s="87" customFormat="1" ht="12.75" x14ac:dyDescent="0.25"/>
    <row r="202" s="87" customFormat="1" ht="12.75" x14ac:dyDescent="0.25"/>
    <row r="203" s="87" customFormat="1" ht="12.75" x14ac:dyDescent="0.25"/>
    <row r="204" s="87" customFormat="1" ht="12.75" x14ac:dyDescent="0.25"/>
    <row r="205" s="87" customFormat="1" ht="12.75" x14ac:dyDescent="0.25"/>
    <row r="206" s="87" customFormat="1" ht="12.75" x14ac:dyDescent="0.25"/>
    <row r="207" s="87" customFormat="1" ht="12.75" x14ac:dyDescent="0.25"/>
    <row r="208" s="87" customFormat="1" ht="12.75" x14ac:dyDescent="0.25"/>
    <row r="209" s="87" customFormat="1" ht="12.75" x14ac:dyDescent="0.25"/>
    <row r="210" s="87" customFormat="1" ht="12.75" x14ac:dyDescent="0.25"/>
    <row r="211" s="87" customFormat="1" ht="12.75" x14ac:dyDescent="0.25"/>
    <row r="212" s="87" customFormat="1" ht="12.75" x14ac:dyDescent="0.25"/>
    <row r="213" s="87" customFormat="1" ht="12.75" x14ac:dyDescent="0.25"/>
    <row r="214" s="87" customFormat="1" ht="12.75" x14ac:dyDescent="0.25"/>
    <row r="215" s="87" customFormat="1" ht="12.75" x14ac:dyDescent="0.25"/>
    <row r="216" s="87" customFormat="1" ht="12.75" x14ac:dyDescent="0.25"/>
    <row r="217" s="87" customFormat="1" ht="12.75" x14ac:dyDescent="0.25"/>
    <row r="218" s="87" customFormat="1" ht="12.75" x14ac:dyDescent="0.25"/>
    <row r="219" s="87" customFormat="1" ht="12.75" x14ac:dyDescent="0.25"/>
    <row r="220" s="87" customFormat="1" ht="12.75" x14ac:dyDescent="0.25"/>
    <row r="221" s="87" customFormat="1" ht="12.75" x14ac:dyDescent="0.25"/>
    <row r="222" s="87" customFormat="1" ht="12.75" x14ac:dyDescent="0.25"/>
    <row r="223" s="87" customFormat="1" ht="12.75" x14ac:dyDescent="0.25"/>
    <row r="224" s="87" customFormat="1" ht="12.75" x14ac:dyDescent="0.25"/>
    <row r="225" s="87" customFormat="1" ht="12.75" x14ac:dyDescent="0.25"/>
    <row r="226" s="87" customFormat="1" ht="12.75" x14ac:dyDescent="0.25"/>
    <row r="227" s="87" customFormat="1" ht="12.75" x14ac:dyDescent="0.25"/>
    <row r="228" s="87" customFormat="1" ht="12.75" x14ac:dyDescent="0.25"/>
    <row r="229" s="87" customFormat="1" ht="12.75" x14ac:dyDescent="0.25"/>
    <row r="230" s="87" customFormat="1" ht="12.75" x14ac:dyDescent="0.25"/>
  </sheetData>
  <mergeCells count="249">
    <mergeCell ref="P13:P14"/>
    <mergeCell ref="N13:N14"/>
    <mergeCell ref="O13:O14"/>
    <mergeCell ref="D2:G2"/>
    <mergeCell ref="C35:C39"/>
    <mergeCell ref="C25:C29"/>
    <mergeCell ref="C30:C34"/>
    <mergeCell ref="C40:C44"/>
    <mergeCell ref="C45:C49"/>
    <mergeCell ref="G45:G49"/>
    <mergeCell ref="J45:K45"/>
    <mergeCell ref="J46:K46"/>
    <mergeCell ref="J47:K47"/>
    <mergeCell ref="J48:K48"/>
    <mergeCell ref="J49:K49"/>
    <mergeCell ref="J40:K40"/>
    <mergeCell ref="J41:K41"/>
    <mergeCell ref="J42:K42"/>
    <mergeCell ref="J43:K43"/>
    <mergeCell ref="J44:K44"/>
    <mergeCell ref="G40:G44"/>
    <mergeCell ref="G35:G39"/>
    <mergeCell ref="J35:K35"/>
    <mergeCell ref="J36:K36"/>
    <mergeCell ref="G105:G109"/>
    <mergeCell ref="J105:K105"/>
    <mergeCell ref="J106:K106"/>
    <mergeCell ref="J107:K107"/>
    <mergeCell ref="J108:K108"/>
    <mergeCell ref="J109:K109"/>
    <mergeCell ref="J100:K100"/>
    <mergeCell ref="J101:K101"/>
    <mergeCell ref="J102:K102"/>
    <mergeCell ref="J103:K103"/>
    <mergeCell ref="J104:K104"/>
    <mergeCell ref="G100:G104"/>
    <mergeCell ref="C85:C89"/>
    <mergeCell ref="A105:A109"/>
    <mergeCell ref="B105:B109"/>
    <mergeCell ref="D105:D109"/>
    <mergeCell ref="E105:E109"/>
    <mergeCell ref="F105:F109"/>
    <mergeCell ref="A100:A104"/>
    <mergeCell ref="B100:B104"/>
    <mergeCell ref="D100:D104"/>
    <mergeCell ref="E100:E104"/>
    <mergeCell ref="F100:F104"/>
    <mergeCell ref="C100:C104"/>
    <mergeCell ref="C105:C109"/>
    <mergeCell ref="A85:A89"/>
    <mergeCell ref="B85:B89"/>
    <mergeCell ref="D85:D89"/>
    <mergeCell ref="E85:E89"/>
    <mergeCell ref="F85:F89"/>
    <mergeCell ref="J90:K90"/>
    <mergeCell ref="J91:K91"/>
    <mergeCell ref="J92:K92"/>
    <mergeCell ref="J93:K93"/>
    <mergeCell ref="J94:K94"/>
    <mergeCell ref="A95:A99"/>
    <mergeCell ref="B95:B99"/>
    <mergeCell ref="D95:D99"/>
    <mergeCell ref="E95:E99"/>
    <mergeCell ref="F95:F99"/>
    <mergeCell ref="A90:A94"/>
    <mergeCell ref="B90:B94"/>
    <mergeCell ref="D90:D94"/>
    <mergeCell ref="E90:E94"/>
    <mergeCell ref="F90:F94"/>
    <mergeCell ref="G90:G94"/>
    <mergeCell ref="C90:C94"/>
    <mergeCell ref="C95:C99"/>
    <mergeCell ref="G95:G99"/>
    <mergeCell ref="J95:K95"/>
    <mergeCell ref="J96:K96"/>
    <mergeCell ref="J97:K97"/>
    <mergeCell ref="J98:K98"/>
    <mergeCell ref="J99:K99"/>
    <mergeCell ref="G85:G89"/>
    <mergeCell ref="J85:K85"/>
    <mergeCell ref="J86:K86"/>
    <mergeCell ref="J87:K87"/>
    <mergeCell ref="J88:K88"/>
    <mergeCell ref="J89:K89"/>
    <mergeCell ref="J80:K80"/>
    <mergeCell ref="J81:K81"/>
    <mergeCell ref="J82:K82"/>
    <mergeCell ref="J83:K83"/>
    <mergeCell ref="J84:K84"/>
    <mergeCell ref="G80:G84"/>
    <mergeCell ref="A80:A84"/>
    <mergeCell ref="B80:B84"/>
    <mergeCell ref="D80:D84"/>
    <mergeCell ref="E80:E84"/>
    <mergeCell ref="F80:F84"/>
    <mergeCell ref="C80:C84"/>
    <mergeCell ref="G75:G79"/>
    <mergeCell ref="J75:K75"/>
    <mergeCell ref="J76:K76"/>
    <mergeCell ref="J77:K77"/>
    <mergeCell ref="J78:K78"/>
    <mergeCell ref="J79:K79"/>
    <mergeCell ref="J70:K70"/>
    <mergeCell ref="J71:K71"/>
    <mergeCell ref="J72:K72"/>
    <mergeCell ref="J73:K73"/>
    <mergeCell ref="J74:K74"/>
    <mergeCell ref="G70:G74"/>
    <mergeCell ref="A75:A79"/>
    <mergeCell ref="B75:B79"/>
    <mergeCell ref="D75:D79"/>
    <mergeCell ref="E75:E79"/>
    <mergeCell ref="F75:F79"/>
    <mergeCell ref="A70:A74"/>
    <mergeCell ref="B70:B74"/>
    <mergeCell ref="D70:D74"/>
    <mergeCell ref="E70:E74"/>
    <mergeCell ref="F70:F74"/>
    <mergeCell ref="C70:C74"/>
    <mergeCell ref="C75:C79"/>
    <mergeCell ref="G65:G69"/>
    <mergeCell ref="J65:K65"/>
    <mergeCell ref="J66:K66"/>
    <mergeCell ref="J67:K67"/>
    <mergeCell ref="J68:K68"/>
    <mergeCell ref="J69:K69"/>
    <mergeCell ref="J60:K60"/>
    <mergeCell ref="J61:K61"/>
    <mergeCell ref="J62:K62"/>
    <mergeCell ref="J63:K63"/>
    <mergeCell ref="J64:K64"/>
    <mergeCell ref="G60:G64"/>
    <mergeCell ref="A65:A69"/>
    <mergeCell ref="B65:B69"/>
    <mergeCell ref="D65:D69"/>
    <mergeCell ref="E65:E69"/>
    <mergeCell ref="F65:F69"/>
    <mergeCell ref="A60:A64"/>
    <mergeCell ref="B60:B64"/>
    <mergeCell ref="D60:D64"/>
    <mergeCell ref="E60:E64"/>
    <mergeCell ref="F60:F64"/>
    <mergeCell ref="C60:C64"/>
    <mergeCell ref="C65:C69"/>
    <mergeCell ref="G55:G59"/>
    <mergeCell ref="J55:K55"/>
    <mergeCell ref="J56:K56"/>
    <mergeCell ref="J57:K57"/>
    <mergeCell ref="J58:K58"/>
    <mergeCell ref="J59:K59"/>
    <mergeCell ref="J50:K50"/>
    <mergeCell ref="J51:K51"/>
    <mergeCell ref="J52:K52"/>
    <mergeCell ref="J53:K53"/>
    <mergeCell ref="J54:K54"/>
    <mergeCell ref="G50:G54"/>
    <mergeCell ref="A55:A59"/>
    <mergeCell ref="B55:B59"/>
    <mergeCell ref="D55:D59"/>
    <mergeCell ref="E55:E59"/>
    <mergeCell ref="F55:F59"/>
    <mergeCell ref="A50:A54"/>
    <mergeCell ref="B50:B54"/>
    <mergeCell ref="D50:D54"/>
    <mergeCell ref="E50:E54"/>
    <mergeCell ref="F50:F54"/>
    <mergeCell ref="C50:C54"/>
    <mergeCell ref="C55:C59"/>
    <mergeCell ref="A45:A49"/>
    <mergeCell ref="B45:B49"/>
    <mergeCell ref="D45:D49"/>
    <mergeCell ref="E45:E49"/>
    <mergeCell ref="F45:F49"/>
    <mergeCell ref="A40:A44"/>
    <mergeCell ref="B40:B44"/>
    <mergeCell ref="D40:D44"/>
    <mergeCell ref="E40:E44"/>
    <mergeCell ref="F40:F44"/>
    <mergeCell ref="J37:K37"/>
    <mergeCell ref="J38:K38"/>
    <mergeCell ref="J39:K39"/>
    <mergeCell ref="J10:K10"/>
    <mergeCell ref="J13:K13"/>
    <mergeCell ref="J14:K14"/>
    <mergeCell ref="J1:K1"/>
    <mergeCell ref="M2:O2"/>
    <mergeCell ref="A35:A39"/>
    <mergeCell ref="B35:B39"/>
    <mergeCell ref="D35:D39"/>
    <mergeCell ref="E35:E39"/>
    <mergeCell ref="F35:F39"/>
    <mergeCell ref="J3:K3"/>
    <mergeCell ref="J8:K8"/>
    <mergeCell ref="M7:O7"/>
    <mergeCell ref="J12:K12"/>
    <mergeCell ref="M5:O5"/>
    <mergeCell ref="A13:A14"/>
    <mergeCell ref="B13:B14"/>
    <mergeCell ref="D13:D14"/>
    <mergeCell ref="E13:E14"/>
    <mergeCell ref="F13:F14"/>
    <mergeCell ref="G13:G14"/>
    <mergeCell ref="C13:C14"/>
    <mergeCell ref="A15:A19"/>
    <mergeCell ref="B15:B19"/>
    <mergeCell ref="D15:D19"/>
    <mergeCell ref="E15:E19"/>
    <mergeCell ref="F15:F19"/>
    <mergeCell ref="G15:G19"/>
    <mergeCell ref="C15:C19"/>
    <mergeCell ref="J15:K15"/>
    <mergeCell ref="J16:K16"/>
    <mergeCell ref="J17:K17"/>
    <mergeCell ref="J18:K18"/>
    <mergeCell ref="J19:K19"/>
    <mergeCell ref="A20:A24"/>
    <mergeCell ref="B20:B24"/>
    <mergeCell ref="D20:D24"/>
    <mergeCell ref="E20:E24"/>
    <mergeCell ref="F20:F24"/>
    <mergeCell ref="G20:G24"/>
    <mergeCell ref="J20:K20"/>
    <mergeCell ref="J21:K21"/>
    <mergeCell ref="J22:K22"/>
    <mergeCell ref="J23:K23"/>
    <mergeCell ref="J24:K24"/>
    <mergeCell ref="C20:C24"/>
    <mergeCell ref="A25:A29"/>
    <mergeCell ref="B25:B29"/>
    <mergeCell ref="D25:D29"/>
    <mergeCell ref="E25:E29"/>
    <mergeCell ref="F25:F29"/>
    <mergeCell ref="G25:G29"/>
    <mergeCell ref="J25:K25"/>
    <mergeCell ref="J26:K26"/>
    <mergeCell ref="J27:K27"/>
    <mergeCell ref="J28:K28"/>
    <mergeCell ref="J29:K29"/>
    <mergeCell ref="A30:A34"/>
    <mergeCell ref="B30:B34"/>
    <mergeCell ref="D30:D34"/>
    <mergeCell ref="E30:E34"/>
    <mergeCell ref="F30:F34"/>
    <mergeCell ref="G30:G34"/>
    <mergeCell ref="J30:K30"/>
    <mergeCell ref="J31:K31"/>
    <mergeCell ref="J32:K32"/>
    <mergeCell ref="J33:K33"/>
    <mergeCell ref="J34:K34"/>
  </mergeCells>
  <conditionalFormatting sqref="F13">
    <cfRule type="containsText" dxfId="91" priority="239" stopIfTrue="1" operator="containsText" text="IV">
      <formula>NOT(ISERROR(SEARCH("IV",F13)))</formula>
    </cfRule>
    <cfRule type="colorScale" priority="244">
      <colorScale>
        <cfvo type="min"/>
        <cfvo type="max"/>
        <color rgb="FFFF7128"/>
        <color rgb="FFFFEF9C"/>
      </colorScale>
    </cfRule>
    <cfRule type="containsText" dxfId="90" priority="240" stopIfTrue="1" operator="containsText" text="III">
      <formula>NOT(ISERROR(SEARCH("III",F13)))</formula>
    </cfRule>
    <cfRule type="containsText" dxfId="89" priority="241" stopIfTrue="1" operator="containsText" text="II">
      <formula>NOT(ISERROR(SEARCH("II",F13)))</formula>
    </cfRule>
    <cfRule type="containsText" dxfId="88" priority="242" stopIfTrue="1" operator="containsText" text="I">
      <formula>NOT(ISERROR(SEARCH("I",F13)))</formula>
    </cfRule>
    <cfRule type="colorScale" priority="243">
      <colorScale>
        <cfvo type="min"/>
        <cfvo type="percentile" val="50"/>
        <cfvo type="max"/>
        <color rgb="FFF8696B"/>
        <color rgb="FFFCFCFF"/>
        <color rgb="FF63BE7B"/>
      </colorScale>
    </cfRule>
  </conditionalFormatting>
  <conditionalFormatting sqref="F13:F109">
    <cfRule type="cellIs" dxfId="87" priority="1" stopIfTrue="1" operator="equal">
      <formula>"IV"</formula>
    </cfRule>
    <cfRule type="cellIs" dxfId="86" priority="2" stopIfTrue="1" operator="equal">
      <formula>"III"</formula>
    </cfRule>
    <cfRule type="cellIs" dxfId="85" priority="3" stopIfTrue="1" operator="equal">
      <formula>"II"</formula>
    </cfRule>
    <cfRule type="cellIs" dxfId="84" priority="4" stopIfTrue="1" operator="equal">
      <formula>"I"</formula>
    </cfRule>
  </conditionalFormatting>
  <conditionalFormatting sqref="F15:F19">
    <cfRule type="cellIs" dxfId="83" priority="5" stopIfTrue="1" operator="equal">
      <formula>"IV"</formula>
    </cfRule>
  </conditionalFormatting>
  <conditionalFormatting sqref="H13">
    <cfRule type="expression" dxfId="82" priority="237" stopIfTrue="1">
      <formula>$I$13=""</formula>
    </cfRule>
  </conditionalFormatting>
  <conditionalFormatting sqref="H14">
    <cfRule type="expression" dxfId="81" priority="235" stopIfTrue="1">
      <formula>$I$14=""</formula>
    </cfRule>
  </conditionalFormatting>
  <conditionalFormatting sqref="H15:H19">
    <cfRule type="expression" dxfId="80" priority="213" stopIfTrue="1">
      <formula>$I$15=""</formula>
    </cfRule>
  </conditionalFormatting>
  <conditionalFormatting sqref="H20:H24">
    <cfRule type="expression" dxfId="79" priority="198" stopIfTrue="1">
      <formula>$I$20=""</formula>
    </cfRule>
  </conditionalFormatting>
  <conditionalFormatting sqref="H25">
    <cfRule type="expression" dxfId="78" priority="191" stopIfTrue="1">
      <formula>$I$25=""</formula>
    </cfRule>
  </conditionalFormatting>
  <conditionalFormatting sqref="H26">
    <cfRule type="expression" dxfId="77" priority="186" stopIfTrue="1">
      <formula>$I$26=""</formula>
    </cfRule>
  </conditionalFormatting>
  <conditionalFormatting sqref="H27">
    <cfRule type="expression" dxfId="76" priority="185" stopIfTrue="1">
      <formula>$I$27=""</formula>
    </cfRule>
  </conditionalFormatting>
  <conditionalFormatting sqref="H28">
    <cfRule type="expression" dxfId="75" priority="184" stopIfTrue="1">
      <formula>$I$28=""</formula>
    </cfRule>
  </conditionalFormatting>
  <conditionalFormatting sqref="H29">
    <cfRule type="expression" dxfId="74" priority="183" stopIfTrue="1">
      <formula>$I$29=""</formula>
    </cfRule>
  </conditionalFormatting>
  <conditionalFormatting sqref="H30">
    <cfRule type="expression" dxfId="73" priority="171" stopIfTrue="1">
      <formula>$I$30=""</formula>
    </cfRule>
  </conditionalFormatting>
  <conditionalFormatting sqref="H31">
    <cfRule type="expression" dxfId="72" priority="175" stopIfTrue="1">
      <formula>$I$31=""</formula>
    </cfRule>
  </conditionalFormatting>
  <conditionalFormatting sqref="H32">
    <cfRule type="expression" dxfId="71" priority="174" stopIfTrue="1">
      <formula>$I$32=""</formula>
    </cfRule>
  </conditionalFormatting>
  <conditionalFormatting sqref="H33">
    <cfRule type="expression" dxfId="70" priority="173" stopIfTrue="1">
      <formula>$I$33=""</formula>
    </cfRule>
  </conditionalFormatting>
  <conditionalFormatting sqref="H34">
    <cfRule type="expression" dxfId="69" priority="172" stopIfTrue="1">
      <formula>$I$34=""</formula>
    </cfRule>
  </conditionalFormatting>
  <conditionalFormatting sqref="H35">
    <cfRule type="expression" dxfId="68" priority="160" stopIfTrue="1">
      <formula>$I$35=""</formula>
    </cfRule>
  </conditionalFormatting>
  <conditionalFormatting sqref="H36:H37">
    <cfRule type="expression" dxfId="67" priority="163" stopIfTrue="1">
      <formula>$I$36=""</formula>
    </cfRule>
  </conditionalFormatting>
  <conditionalFormatting sqref="H38:H39">
    <cfRule type="expression" dxfId="66" priority="161" stopIfTrue="1">
      <formula>$I$37=""</formula>
    </cfRule>
  </conditionalFormatting>
  <conditionalFormatting sqref="H40:H42">
    <cfRule type="expression" dxfId="65" priority="149" stopIfTrue="1">
      <formula>$I$40=""</formula>
    </cfRule>
  </conditionalFormatting>
  <conditionalFormatting sqref="H43:H44">
    <cfRule type="expression" dxfId="64" priority="150" stopIfTrue="1">
      <formula>$I$43=""</formula>
    </cfRule>
  </conditionalFormatting>
  <conditionalFormatting sqref="H45">
    <cfRule type="expression" dxfId="63" priority="138" stopIfTrue="1">
      <formula>$I$45=""</formula>
    </cfRule>
  </conditionalFormatting>
  <conditionalFormatting sqref="H46">
    <cfRule type="expression" dxfId="62" priority="142" stopIfTrue="1">
      <formula>$I$46=""</formula>
    </cfRule>
  </conditionalFormatting>
  <conditionalFormatting sqref="H47">
    <cfRule type="expression" dxfId="61" priority="141" stopIfTrue="1">
      <formula>$I$47=""</formula>
    </cfRule>
  </conditionalFormatting>
  <conditionalFormatting sqref="H48">
    <cfRule type="expression" dxfId="60" priority="140" stopIfTrue="1">
      <formula>$I$48=""</formula>
    </cfRule>
  </conditionalFormatting>
  <conditionalFormatting sqref="H49">
    <cfRule type="expression" dxfId="59" priority="139" stopIfTrue="1">
      <formula>$I$49=""</formula>
    </cfRule>
  </conditionalFormatting>
  <conditionalFormatting sqref="H50">
    <cfRule type="expression" dxfId="58" priority="127" stopIfTrue="1">
      <formula>$I$50=""</formula>
    </cfRule>
  </conditionalFormatting>
  <conditionalFormatting sqref="H51">
    <cfRule type="expression" dxfId="57" priority="131" stopIfTrue="1">
      <formula>$I$51=""</formula>
    </cfRule>
  </conditionalFormatting>
  <conditionalFormatting sqref="H52">
    <cfRule type="expression" dxfId="56" priority="130" stopIfTrue="1">
      <formula>$I$52=""</formula>
    </cfRule>
  </conditionalFormatting>
  <conditionalFormatting sqref="H53">
    <cfRule type="expression" dxfId="55" priority="129" stopIfTrue="1">
      <formula>$I$53=""</formula>
    </cfRule>
  </conditionalFormatting>
  <conditionalFormatting sqref="H54">
    <cfRule type="expression" dxfId="54" priority="128" stopIfTrue="1">
      <formula>$I$54=""</formula>
    </cfRule>
  </conditionalFormatting>
  <conditionalFormatting sqref="H55">
    <cfRule type="expression" dxfId="53" priority="116" stopIfTrue="1">
      <formula>$I$55=""</formula>
    </cfRule>
  </conditionalFormatting>
  <conditionalFormatting sqref="H56">
    <cfRule type="expression" dxfId="52" priority="120" stopIfTrue="1">
      <formula>$I$56=""</formula>
    </cfRule>
  </conditionalFormatting>
  <conditionalFormatting sqref="H57">
    <cfRule type="expression" dxfId="51" priority="119" stopIfTrue="1">
      <formula>$I$57=""</formula>
    </cfRule>
  </conditionalFormatting>
  <conditionalFormatting sqref="H58">
    <cfRule type="expression" dxfId="50" priority="118" stopIfTrue="1">
      <formula>$I$58=""</formula>
    </cfRule>
  </conditionalFormatting>
  <conditionalFormatting sqref="H59">
    <cfRule type="expression" dxfId="49" priority="117" stopIfTrue="1">
      <formula>$I$59=""</formula>
    </cfRule>
  </conditionalFormatting>
  <conditionalFormatting sqref="H60">
    <cfRule type="expression" dxfId="48" priority="105" stopIfTrue="1">
      <formula>$I$60=""</formula>
    </cfRule>
  </conditionalFormatting>
  <conditionalFormatting sqref="H61">
    <cfRule type="expression" dxfId="47" priority="109" stopIfTrue="1">
      <formula>$I$61=""</formula>
    </cfRule>
  </conditionalFormatting>
  <conditionalFormatting sqref="H62">
    <cfRule type="expression" dxfId="46" priority="108" stopIfTrue="1">
      <formula>$I$62=""</formula>
    </cfRule>
  </conditionalFormatting>
  <conditionalFormatting sqref="H63">
    <cfRule type="expression" dxfId="45" priority="107" stopIfTrue="1">
      <formula>$I$63=""</formula>
    </cfRule>
  </conditionalFormatting>
  <conditionalFormatting sqref="H64">
    <cfRule type="expression" dxfId="44" priority="106" stopIfTrue="1">
      <formula>$I$64=""</formula>
    </cfRule>
  </conditionalFormatting>
  <conditionalFormatting sqref="H65">
    <cfRule type="expression" dxfId="43" priority="94" stopIfTrue="1">
      <formula>$I$65=""</formula>
    </cfRule>
  </conditionalFormatting>
  <conditionalFormatting sqref="H66">
    <cfRule type="expression" dxfId="42" priority="98" stopIfTrue="1">
      <formula>$I$66=""</formula>
    </cfRule>
  </conditionalFormatting>
  <conditionalFormatting sqref="H67">
    <cfRule type="expression" dxfId="41" priority="97" stopIfTrue="1">
      <formula>$I$67=""</formula>
    </cfRule>
  </conditionalFormatting>
  <conditionalFormatting sqref="H68:H69">
    <cfRule type="expression" dxfId="40" priority="95" stopIfTrue="1">
      <formula>$I$68=""</formula>
    </cfRule>
  </conditionalFormatting>
  <conditionalFormatting sqref="H70">
    <cfRule type="expression" dxfId="39" priority="83" stopIfTrue="1">
      <formula>$I$70=""</formula>
    </cfRule>
  </conditionalFormatting>
  <conditionalFormatting sqref="H71">
    <cfRule type="expression" dxfId="38" priority="87" stopIfTrue="1">
      <formula>$I$71=""</formula>
    </cfRule>
  </conditionalFormatting>
  <conditionalFormatting sqref="H72">
    <cfRule type="expression" dxfId="37" priority="86" stopIfTrue="1">
      <formula>$I$72=""</formula>
    </cfRule>
  </conditionalFormatting>
  <conditionalFormatting sqref="H73">
    <cfRule type="expression" dxfId="36" priority="85" stopIfTrue="1">
      <formula>$I$73=""</formula>
    </cfRule>
  </conditionalFormatting>
  <conditionalFormatting sqref="H74">
    <cfRule type="expression" dxfId="35" priority="84" stopIfTrue="1">
      <formula>$I$74=""</formula>
    </cfRule>
  </conditionalFormatting>
  <conditionalFormatting sqref="H75">
    <cfRule type="expression" dxfId="34" priority="72" stopIfTrue="1">
      <formula>$I$75=""</formula>
    </cfRule>
  </conditionalFormatting>
  <conditionalFormatting sqref="H76">
    <cfRule type="expression" dxfId="33" priority="76" stopIfTrue="1">
      <formula>$I$76=""</formula>
    </cfRule>
  </conditionalFormatting>
  <conditionalFormatting sqref="H77">
    <cfRule type="expression" dxfId="32" priority="75" stopIfTrue="1">
      <formula>$I$77=""</formula>
    </cfRule>
  </conditionalFormatting>
  <conditionalFormatting sqref="H78">
    <cfRule type="expression" dxfId="31" priority="74" stopIfTrue="1">
      <formula>$I$78=""</formula>
    </cfRule>
  </conditionalFormatting>
  <conditionalFormatting sqref="H79">
    <cfRule type="expression" dxfId="30" priority="73" stopIfTrue="1">
      <formula>$I$79=""</formula>
    </cfRule>
  </conditionalFormatting>
  <conditionalFormatting sqref="H80">
    <cfRule type="expression" dxfId="29" priority="61" stopIfTrue="1">
      <formula>$I$80=""</formula>
    </cfRule>
  </conditionalFormatting>
  <conditionalFormatting sqref="H81">
    <cfRule type="expression" dxfId="28" priority="65" stopIfTrue="1">
      <formula>$I$81=""</formula>
    </cfRule>
  </conditionalFormatting>
  <conditionalFormatting sqref="H82">
    <cfRule type="expression" dxfId="27" priority="64" stopIfTrue="1">
      <formula>$I$82=""</formula>
    </cfRule>
  </conditionalFormatting>
  <conditionalFormatting sqref="H83">
    <cfRule type="expression" dxfId="26" priority="63" stopIfTrue="1">
      <formula>$I$83=""</formula>
    </cfRule>
  </conditionalFormatting>
  <conditionalFormatting sqref="H84">
    <cfRule type="expression" dxfId="25" priority="62" stopIfTrue="1">
      <formula>$I$84=""</formula>
    </cfRule>
  </conditionalFormatting>
  <conditionalFormatting sqref="H85">
    <cfRule type="expression" dxfId="24" priority="50" stopIfTrue="1">
      <formula>$I$85=""</formula>
    </cfRule>
  </conditionalFormatting>
  <conditionalFormatting sqref="H86">
    <cfRule type="expression" dxfId="23" priority="54" stopIfTrue="1">
      <formula>$I$86=""</formula>
    </cfRule>
  </conditionalFormatting>
  <conditionalFormatting sqref="H87">
    <cfRule type="expression" dxfId="22" priority="53" stopIfTrue="1">
      <formula>$I$87=""</formula>
    </cfRule>
  </conditionalFormatting>
  <conditionalFormatting sqref="H88">
    <cfRule type="expression" dxfId="21" priority="52" stopIfTrue="1">
      <formula>$I$88=""</formula>
    </cfRule>
  </conditionalFormatting>
  <conditionalFormatting sqref="H89">
    <cfRule type="expression" dxfId="20" priority="51" stopIfTrue="1">
      <formula>$I$89=""</formula>
    </cfRule>
  </conditionalFormatting>
  <conditionalFormatting sqref="H90">
    <cfRule type="expression" dxfId="19" priority="39" stopIfTrue="1">
      <formula>$I$90=""</formula>
    </cfRule>
  </conditionalFormatting>
  <conditionalFormatting sqref="H91">
    <cfRule type="expression" dxfId="18" priority="43" stopIfTrue="1">
      <formula>$I$91=""</formula>
    </cfRule>
  </conditionalFormatting>
  <conditionalFormatting sqref="H92">
    <cfRule type="expression" dxfId="17" priority="42" stopIfTrue="1">
      <formula>$I$92=""</formula>
    </cfRule>
  </conditionalFormatting>
  <conditionalFormatting sqref="H93">
    <cfRule type="expression" dxfId="16" priority="41" stopIfTrue="1">
      <formula>$I$93=""</formula>
    </cfRule>
  </conditionalFormatting>
  <conditionalFormatting sqref="H94">
    <cfRule type="expression" dxfId="15" priority="40" stopIfTrue="1">
      <formula>$I$94=""</formula>
    </cfRule>
  </conditionalFormatting>
  <conditionalFormatting sqref="H95">
    <cfRule type="expression" dxfId="14" priority="28" stopIfTrue="1">
      <formula>$I$95=""</formula>
    </cfRule>
  </conditionalFormatting>
  <conditionalFormatting sqref="H96">
    <cfRule type="expression" dxfId="13" priority="32" stopIfTrue="1">
      <formula>$I$96=""</formula>
    </cfRule>
  </conditionalFormatting>
  <conditionalFormatting sqref="H97">
    <cfRule type="expression" dxfId="12" priority="31" stopIfTrue="1">
      <formula>$I$97=""</formula>
    </cfRule>
  </conditionalFormatting>
  <conditionalFormatting sqref="H98">
    <cfRule type="expression" dxfId="11" priority="30" stopIfTrue="1">
      <formula>$I$98=""</formula>
    </cfRule>
  </conditionalFormatting>
  <conditionalFormatting sqref="H99">
    <cfRule type="expression" dxfId="10" priority="29" stopIfTrue="1">
      <formula>$I$99=""</formula>
    </cfRule>
  </conditionalFormatting>
  <conditionalFormatting sqref="H100">
    <cfRule type="expression" dxfId="9" priority="17" stopIfTrue="1">
      <formula>$I$100=""</formula>
    </cfRule>
  </conditionalFormatting>
  <conditionalFormatting sqref="H101">
    <cfRule type="expression" dxfId="8" priority="21" stopIfTrue="1">
      <formula>$I$101=""</formula>
    </cfRule>
  </conditionalFormatting>
  <conditionalFormatting sqref="H102">
    <cfRule type="expression" dxfId="7" priority="20" stopIfTrue="1">
      <formula>$I$102=""</formula>
    </cfRule>
  </conditionalFormatting>
  <conditionalFormatting sqref="H103">
    <cfRule type="expression" dxfId="6" priority="19" stopIfTrue="1">
      <formula>$I$103=""</formula>
    </cfRule>
  </conditionalFormatting>
  <conditionalFormatting sqref="H104">
    <cfRule type="expression" dxfId="5" priority="18" stopIfTrue="1">
      <formula>$I$104=""</formula>
    </cfRule>
  </conditionalFormatting>
  <conditionalFormatting sqref="H105">
    <cfRule type="expression" dxfId="4" priority="6" stopIfTrue="1">
      <formula>$I$105=""</formula>
    </cfRule>
  </conditionalFormatting>
  <conditionalFormatting sqref="H106">
    <cfRule type="expression" dxfId="3" priority="10" stopIfTrue="1">
      <formula>$I$106=""</formula>
    </cfRule>
  </conditionalFormatting>
  <conditionalFormatting sqref="H107">
    <cfRule type="expression" dxfId="2" priority="9" stopIfTrue="1">
      <formula>$I$107=""</formula>
    </cfRule>
  </conditionalFormatting>
  <conditionalFormatting sqref="H108">
    <cfRule type="expression" dxfId="1" priority="8" stopIfTrue="1">
      <formula>$I$108=""</formula>
    </cfRule>
  </conditionalFormatting>
  <conditionalFormatting sqref="H109">
    <cfRule type="expression" dxfId="0" priority="7" stopIfTrue="1">
      <formula>$I$109=""</formula>
    </cfRule>
  </conditionalFormatting>
  <dataValidations count="1">
    <dataValidation errorStyle="warning" allowBlank="1" showInputMessage="1" showErrorMessage="1" sqref="D13:E109"/>
  </dataValidations>
  <printOptions horizontalCentered="1" verticalCentered="1"/>
  <pageMargins left="0.19685039370078741" right="0.19685039370078741" top="0.19685039370078741" bottom="0.19685039370078741" header="0.31496062992125984" footer="0.31496062992125984"/>
  <pageSetup scale="40" orientation="landscape" r:id="rId1"/>
  <rowBreaks count="9" manualBreakCount="9">
    <brk id="19" max="14" man="1"/>
    <brk id="29" max="16383" man="1"/>
    <brk id="39" max="16383" man="1"/>
    <brk id="49" max="16383" man="1"/>
    <brk id="59" max="16383" man="1"/>
    <brk id="69" max="16383" man="1"/>
    <brk id="79" max="16383" man="1"/>
    <brk id="89" max="16383" man="1"/>
    <brk id="9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Instructivo del Formato</vt:lpstr>
      <vt:lpstr>Información General</vt:lpstr>
      <vt:lpstr>Matriz_V8</vt:lpstr>
      <vt:lpstr> Mapa de Riesgos</vt:lpstr>
      <vt:lpstr>PTAR 2019</vt:lpstr>
      <vt:lpstr>' Mapa de Riesgos'!Área_de_impresión</vt:lpstr>
      <vt:lpstr>'Instructivo del Formato'!Área_de_impresión</vt:lpstr>
      <vt:lpstr>'PTAR 2019'!Área_de_impresión</vt:lpstr>
      <vt:lpstr>'Instructivo del Formato'!Títulos_a_imprimir</vt:lpstr>
      <vt:lpstr>Matriz_V8!Títulos_a_imprimir</vt:lpstr>
      <vt:lpstr>'PTAR 2019'!Títulos_a_imprimir</vt:lpstr>
    </vt:vector>
  </TitlesOfParts>
  <Company>SFP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Administración de Riesgos Insttucional</dc:title>
  <dc:creator>Carlos</dc:creator>
  <cp:lastModifiedBy>Usuario</cp:lastModifiedBy>
  <cp:lastPrinted>2024-12-04T15:33:00Z</cp:lastPrinted>
  <dcterms:created xsi:type="dcterms:W3CDTF">2010-08-25T14:37:15Z</dcterms:created>
  <dcterms:modified xsi:type="dcterms:W3CDTF">2024-12-04T18:34:05Z</dcterms:modified>
</cp:coreProperties>
</file>